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BENAVID\Documents\"/>
    </mc:Choice>
  </mc:AlternateContent>
  <xr:revisionPtr revIDLastSave="0" documentId="8_{16882C40-3AFB-4E74-BA26-84875DD58F02}" xr6:coauthVersionLast="47" xr6:coauthVersionMax="47" xr10:uidLastSave="{00000000-0000-0000-0000-000000000000}"/>
  <bookViews>
    <workbookView xWindow="-120" yWindow="-120" windowWidth="29040" windowHeight="15720" xr2:uid="{4850B51D-F14D-4FF0-8324-96580DAEE14E}"/>
  </bookViews>
  <sheets>
    <sheet name="Contents" sheetId="3" r:id="rId1"/>
    <sheet name="ESG Bonds - External Markets" sheetId="1" r:id="rId2"/>
    <sheet name="ESG Bonds - Local Markets" sheetId="2" r:id="rId3"/>
  </sheets>
  <externalReferences>
    <externalReference r:id="rId4"/>
    <externalReference r:id="rId5"/>
  </externalReferences>
  <definedNames>
    <definedName name="_F" localSheetId="1">'[1]Subasta 3 años'!#REF!</definedName>
    <definedName name="_F" localSheetId="2">'[1]Subasta 3 años'!#REF!</definedName>
    <definedName name="_F">'[1]Subasta 3 años'!#REF!</definedName>
    <definedName name="_xlnm._FilterDatabase" localSheetId="1" hidden="1">'ESG Bonds - External Markets'!$A$5:$AS$5</definedName>
    <definedName name="_xlnm._FilterDatabase" localSheetId="2" hidden="1">'ESG Bonds - Local Markets'!$B$5:$AP$16</definedName>
    <definedName name="_Order1" hidden="1">255</definedName>
    <definedName name="A" localSheetId="1">'[1]Subasta 3 años'!#REF!</definedName>
    <definedName name="A" localSheetId="2">'[1]Subasta 3 años'!#REF!</definedName>
    <definedName name="A">'[1]Subasta 3 años'!#REF!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_xlnm.Print_Area" localSheetId="1">'ESG Bonds - External Markets'!$B$1:$AL$11</definedName>
    <definedName name="_xlnm.Print_Area" localSheetId="2">'ESG Bonds - Local Markets'!$B$1:$AH$15</definedName>
    <definedName name="B" localSheetId="1">'[1]Subasta 3 años'!#REF!</definedName>
    <definedName name="B" localSheetId="2">'[1]Subasta 3 años'!#REF!</definedName>
    <definedName name="B">'[1]Subasta 3 años'!#REF!</definedName>
    <definedName name="BASIS_EUR" localSheetId="1">#REF!</definedName>
    <definedName name="BASIS_EUR" localSheetId="2">#REF!</definedName>
    <definedName name="BASIS_EUR">#REF!</definedName>
    <definedName name="BASIS_JPY" localSheetId="1">#REF!</definedName>
    <definedName name="BASIS_JPY" localSheetId="2">#REF!</definedName>
    <definedName name="BASIS_JPY">#REF!</definedName>
    <definedName name="BLPH1" localSheetId="1" hidden="1">#REF!</definedName>
    <definedName name="BLPH1" localSheetId="2" hidden="1">#REF!</definedName>
    <definedName name="BLPH1" hidden="1">#REF!</definedName>
    <definedName name="BLPH2" localSheetId="1" hidden="1">#REF!</definedName>
    <definedName name="BLPH2" localSheetId="2" hidden="1">#REF!</definedName>
    <definedName name="BLPH2" hidden="1">#REF!</definedName>
    <definedName name="BLPH3" localSheetId="1" hidden="1">#REF!</definedName>
    <definedName name="BLPH3" localSheetId="2" hidden="1">#REF!</definedName>
    <definedName name="BLPH3" hidden="1">#REF!</definedName>
    <definedName name="C_" localSheetId="1">'[1]Subasta 3 años'!#REF!</definedName>
    <definedName name="C_" localSheetId="2">'[1]Subasta 3 años'!#REF!</definedName>
    <definedName name="C_">'[1]Subasta 3 años'!#REF!</definedName>
    <definedName name="D" localSheetId="1">'[1]Subasta 3 años'!#REF!</definedName>
    <definedName name="D" localSheetId="2">'[1]Subasta 3 años'!#REF!</definedName>
    <definedName name="D">'[1]Subasta 3 años'!#REF!</definedName>
    <definedName name="DOLARES">[2]Hoja1!$A$77</definedName>
    <definedName name="E" localSheetId="1">'[1]Subasta 3 años'!#REF!</definedName>
    <definedName name="E" localSheetId="2">'[1]Subasta 3 años'!#REF!</definedName>
    <definedName name="E">'[1]Subasta 3 años'!#REF!</definedName>
    <definedName name="FD_EUR" localSheetId="1">#REF!</definedName>
    <definedName name="FD_EUR" localSheetId="2">#REF!</definedName>
    <definedName name="FD_EUR">#REF!</definedName>
    <definedName name="FD_JPY" localSheetId="1">#REF!</definedName>
    <definedName name="FD_JPY" localSheetId="2">#REF!</definedName>
    <definedName name="FD_JPY">#REF!</definedName>
    <definedName name="FD_USD" localSheetId="1">#REF!</definedName>
    <definedName name="FD_USD" localSheetId="2">#REF!</definedName>
    <definedName name="FD_USD">#REF!</definedName>
    <definedName name="n" localSheetId="1">#REF!</definedName>
    <definedName name="n" localSheetId="2">#REF!</definedName>
    <definedName name="n">#REF!</definedName>
    <definedName name="PESOS">[2]Hoja1!$A$1</definedName>
    <definedName name="PESOS___DOLARES">[2]Hoja1!$A$140</definedName>
    <definedName name="PESOS_DOLARES">[2]Hoja1!$A$1</definedName>
    <definedName name="PresentationNormalA4" localSheetId="1">#REF!</definedName>
    <definedName name="PresentationNormalA4" localSheetId="2">#REF!</definedName>
    <definedName name="PresentationNormalA4">#REF!</definedName>
    <definedName name="PrimaAdj" localSheetId="1">'[1]Subasta 3 años'!#REF!</definedName>
    <definedName name="PrimaAdj" localSheetId="2">'[1]Subasta 3 años'!#REF!</definedName>
    <definedName name="PrimaAdj">'[1]Subasta 3 años'!#REF!</definedName>
    <definedName name="rate" localSheetId="1">#REF!</definedName>
    <definedName name="rate" localSheetId="2">#REF!</definedName>
    <definedName name="rate">#REF!</definedName>
    <definedName name="SPOT_EUR" localSheetId="1">#REF!</definedName>
    <definedName name="SPOT_EUR" localSheetId="2">#REF!</definedName>
    <definedName name="SPOT_EUR">#REF!</definedName>
    <definedName name="SPOT_JPY" localSheetId="1">#REF!</definedName>
    <definedName name="SPOT_JPY" localSheetId="2">#REF!</definedName>
    <definedName name="SPOT_JPY">#REF!</definedName>
    <definedName name="TABLA_FWDS" localSheetId="1">#REF!</definedName>
    <definedName name="TABLA_FWDS" localSheetId="2">#REF!</definedName>
    <definedName name="TABLA_FWDS">#REF!</definedName>
    <definedName name="TABLA_FWDS_COPIA" localSheetId="1">#REF!</definedName>
    <definedName name="TABLA_FWDS_COPIA" localSheetId="2">#REF!</definedName>
    <definedName name="TABLA_FWDS_COPIA">#REF!</definedName>
    <definedName name="TestAdd">"Test RefersTo1"</definedName>
    <definedName name="_xlnm.Print_Titles" localSheetId="1">'ESG Bonds - External Markets'!$5:$5</definedName>
    <definedName name="_xlnm.Print_Titles" localSheetId="2">'ESG Bonds - Local Markets'!$5:$5</definedName>
    <definedName name="VOL_EUR" localSheetId="1">#REF!</definedName>
    <definedName name="VOL_EUR" localSheetId="2">#REF!</definedName>
    <definedName name="VOL_EUR">#REF!</definedName>
    <definedName name="VOL_JPY" localSheetId="1">#REF!</definedName>
    <definedName name="VOL_JPY" localSheetId="2">#REF!</definedName>
    <definedName name="VOL_JP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L13" i="2"/>
  <c r="N10" i="2"/>
  <c r="U8" i="1"/>
  <c r="U7" i="1"/>
  <c r="T9" i="1"/>
  <c r="L10" i="2"/>
  <c r="M8" i="2"/>
  <c r="M9" i="2"/>
  <c r="M7" i="2"/>
  <c r="M12" i="2"/>
  <c r="O9" i="2"/>
  <c r="O7" i="2"/>
  <c r="M9" i="1"/>
  <c r="V8" i="1"/>
  <c r="V7" i="1"/>
</calcChain>
</file>

<file path=xl/sharedStrings.xml><?xml version="1.0" encoding="utf-8"?>
<sst xmlns="http://schemas.openxmlformats.org/spreadsheetml/2006/main" count="97" uniqueCount="62">
  <si>
    <t>Ministry of Finance</t>
  </si>
  <si>
    <t>Republic of Colombia</t>
  </si>
  <si>
    <t>Bond Type</t>
  </si>
  <si>
    <t>Maturity Date</t>
  </si>
  <si>
    <t>Cupon</t>
  </si>
  <si>
    <t>Payable</t>
  </si>
  <si>
    <t xml:space="preserve">Original Currency </t>
  </si>
  <si>
    <t>Structure</t>
  </si>
  <si>
    <t>TOTAL concepto</t>
  </si>
  <si>
    <t>Precio Emision</t>
  </si>
  <si>
    <t>Yield Colocación</t>
  </si>
  <si>
    <t>Rating Colocación S&amp;P / Moodys/ Fitch</t>
  </si>
  <si>
    <t>Código   ISIN</t>
  </si>
  <si>
    <t>Monto ejercido por opción put</t>
  </si>
  <si>
    <t>Period (Years)</t>
  </si>
  <si>
    <t>ISIN code</t>
  </si>
  <si>
    <t>Bono Social 8,750% 2053</t>
  </si>
  <si>
    <t>Social</t>
  </si>
  <si>
    <t>Semestral</t>
  </si>
  <si>
    <t>USD</t>
  </si>
  <si>
    <t>US195325EM30</t>
  </si>
  <si>
    <t>Bono Social 8,000% 2035</t>
  </si>
  <si>
    <t>Bullet</t>
  </si>
  <si>
    <t>US195325EL56</t>
  </si>
  <si>
    <t>COP</t>
  </si>
  <si>
    <t>COL17CT03797</t>
  </si>
  <si>
    <t>* The table presents information on the bonds at the time of issue.</t>
  </si>
  <si>
    <t>Current Thematic Bonds of Debt Issued by the Republic of Colombia in the External Market</t>
  </si>
  <si>
    <t>COL17CT03798</t>
  </si>
  <si>
    <t>COL17CT03799</t>
  </si>
  <si>
    <t>COL17CT03800</t>
  </si>
  <si>
    <t>** For the convertion from COP to USD, for the currency convertion from COP to USD a TRM at the bidding date was used.</t>
  </si>
  <si>
    <t>**Issued Amount (in USD)</t>
  </si>
  <si>
    <t>Issued Amount (original currency)</t>
  </si>
  <si>
    <t>Issued Amount (original Currency)</t>
  </si>
  <si>
    <t>Curent issued (in USD)</t>
  </si>
  <si>
    <t>99.85</t>
  </si>
  <si>
    <t>**Price</t>
  </si>
  <si>
    <t>***Issued Amount (in USD)</t>
  </si>
  <si>
    <t>*** For the convertion from COP to USD, for the currency convertion from COP to USD a TRM at the bidding date was issued.</t>
  </si>
  <si>
    <t>***Price</t>
  </si>
  <si>
    <t>*** The prices here depicted represent the prices at the issue date of the bond.</t>
  </si>
  <si>
    <t>Current Thematic Bonds Issued in the External Market</t>
  </si>
  <si>
    <t>Current Thematic Bonds Issued in the Internal Market</t>
  </si>
  <si>
    <t>The General Directorate of Public Credit and the National Treasury, through the Subdirectorate of External Financing of the Nation, distributes public and periodic reports including secondary market-related data on foreign public debt securities of the Republic of Colombia, such as prices, spreads and yields. These reports are sent on request and will no longer be sent when requested. These documents contain general information and therefore it cannot be considered that through one or more of them a commercial promotion, invitation, advice, offer, guarantee or obligation of the Republic of Colombia or the Ministry of Finance and Public Credit is made, to sell, buy, maintain foreign public debt securities, or enter into derivative transactions, offers, promises or any related contracts or financial transactions. Consequently, the Ministry of Finance and Public Credit does not assume any responsibility for the consequences of the actions or omissions based on these reports. The foreign debt securities on which these reports are based were issued and placed on the international capital markets,  so it is possible that rules applicable to foreign jurisdictions apply to their circulation and payment; nothing in this report can be understood as an amendment to the contracts, annexes and other documents signed in execution or development of public credit operations, assimilated or related, or as a concept about the possibility of making transactions related to these securities in Colombia. Citations, transcripts or any type of reference made to all or part of these reports shall expressly indicate the application of these terms and conditions.</t>
  </si>
  <si>
    <t>USAGE CONDITIONS</t>
  </si>
  <si>
    <t>Green</t>
  </si>
  <si>
    <t>Green TES 7,000% 2031</t>
  </si>
  <si>
    <t>Current Thematic Bonds of Debt Issued by the Republic of Colombia in the Local Market</t>
  </si>
  <si>
    <t xml:space="preserve">Report of association and report of results and impact </t>
  </si>
  <si>
    <t>** The price includes accrued interest</t>
  </si>
  <si>
    <t>Current Amount
(Original currency)</t>
  </si>
  <si>
    <t>Bond</t>
  </si>
  <si>
    <t>Yield</t>
  </si>
  <si>
    <t>Coupon</t>
  </si>
  <si>
    <t>Issuance date</t>
  </si>
  <si>
    <t>(Original Currency)</t>
  </si>
  <si>
    <t>Asociation Report</t>
  </si>
  <si>
    <t>Not available yet</t>
  </si>
  <si>
    <r>
      <t>Description:</t>
    </r>
    <r>
      <rPr>
        <sz val="12"/>
        <rFont val="Verdana"/>
        <family val="2"/>
      </rPr>
      <t xml:space="preserve"> In the present document lie the historic information about the thematic bonds issued in the external and local market on behalf of the Republic of Colombia, through the Ministry of Finance and Public Credit.</t>
    </r>
  </si>
  <si>
    <t>Report of Association</t>
  </si>
  <si>
    <t>Date: November 21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</si>
</sst>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409]d\-mmm\-yy;@"/>
    <numFmt numFmtId="165" formatCode="[$-409]dd\-mmm\-yy;@"/>
    <numFmt numFmtId="166" formatCode="0.000%"/>
    <numFmt numFmtId="167" formatCode="#,##0.0000"/>
    <numFmt numFmtId="168" formatCode="#,##0.000"/>
  </numFmts>
  <fonts count="27">
    <font>
      <sz val="10"/>
      <name val="Arial"/>
      <family val="2"/>
    </font>
    <font>
      <sz val="11"/>
      <color theme="1"/>
      <name val="Calibri"/>
      <family val="2"/>
      <scheme val="minor"/>
    </font>
    <font>
      <sz val="10"/>
      <name val="Arial"/>
      <family val="2"/>
    </font>
    <font>
      <b/>
      <sz val="10"/>
      <color indexed="9"/>
      <name val="Arial "/>
    </font>
    <font>
      <sz val="10"/>
      <name val="Arial "/>
    </font>
    <font>
      <b/>
      <sz val="10"/>
      <name val="Arial "/>
    </font>
    <font>
      <b/>
      <sz val="10"/>
      <color indexed="8"/>
      <name val="Arial "/>
    </font>
    <font>
      <sz val="10"/>
      <color indexed="8"/>
      <name val="Arial "/>
    </font>
    <font>
      <sz val="10"/>
      <color indexed="12"/>
      <name val="Arial "/>
    </font>
    <font>
      <u/>
      <sz val="10"/>
      <color indexed="12"/>
      <name val="Arial "/>
    </font>
    <font>
      <b/>
      <sz val="10"/>
      <color indexed="12"/>
      <name val="Arial "/>
    </font>
    <font>
      <sz val="10"/>
      <color indexed="9"/>
      <name val="Arial "/>
    </font>
    <font>
      <b/>
      <sz val="11"/>
      <color indexed="9"/>
      <name val="Arial "/>
    </font>
    <font>
      <b/>
      <sz val="11"/>
      <color indexed="8"/>
      <name val="Arial "/>
    </font>
    <font>
      <sz val="11"/>
      <color indexed="8"/>
      <name val="Arial "/>
    </font>
    <font>
      <sz val="11"/>
      <name val="Arial "/>
    </font>
    <font>
      <sz val="11"/>
      <color indexed="12"/>
      <name val="Arial "/>
    </font>
    <font>
      <sz val="8"/>
      <name val="Arial"/>
      <family val="2"/>
    </font>
    <font>
      <u/>
      <sz val="10"/>
      <color theme="10"/>
      <name val="Arial"/>
      <family val="2"/>
    </font>
    <font>
      <sz val="11"/>
      <color theme="1"/>
      <name val="Verdana"/>
      <family val="2"/>
    </font>
    <font>
      <sz val="11"/>
      <name val="Verdana"/>
      <family val="2"/>
    </font>
    <font>
      <sz val="12"/>
      <name val="Verdana"/>
      <family val="2"/>
    </font>
    <font>
      <b/>
      <sz val="12"/>
      <name val="Verdana"/>
      <family val="2"/>
    </font>
    <font>
      <b/>
      <sz val="11"/>
      <color theme="3"/>
      <name val="Verdana"/>
      <family val="2"/>
    </font>
    <font>
      <sz val="10"/>
      <name val="Verdana"/>
      <family val="2"/>
    </font>
    <font>
      <b/>
      <sz val="16"/>
      <color theme="10"/>
      <name val="Verdana"/>
      <family val="2"/>
    </font>
    <font>
      <sz val="11"/>
      <name val="Arial"/>
      <family val="2"/>
    </font>
  </fonts>
  <fills count="8">
    <fill>
      <patternFill patternType="none"/>
    </fill>
    <fill>
      <patternFill patternType="gray125"/>
    </fill>
    <fill>
      <patternFill patternType="solid">
        <fgColor indexed="56"/>
        <bgColor indexed="31"/>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 fillId="0" borderId="0"/>
  </cellStyleXfs>
  <cellXfs count="124">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66" fontId="8" fillId="0" borderId="0" xfId="0" applyNumberFormat="1" applyFont="1" applyAlignment="1">
      <alignment horizontal="center" vertical="center" wrapText="1"/>
    </xf>
    <xf numFmtId="10"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67"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168" fontId="8" fillId="0" borderId="0" xfId="0" applyNumberFormat="1" applyFont="1" applyAlignment="1">
      <alignment horizontal="center" vertical="center" wrapText="1"/>
    </xf>
    <xf numFmtId="0" fontId="9" fillId="0" borderId="0" xfId="0" applyFont="1" applyAlignment="1">
      <alignment horizontal="center" vertical="center" wrapText="1"/>
    </xf>
    <xf numFmtId="3" fontId="6" fillId="0" borderId="0" xfId="0" applyNumberFormat="1" applyFont="1" applyAlignment="1">
      <alignment vertical="top" wrapText="1"/>
    </xf>
    <xf numFmtId="49" fontId="11" fillId="0" borderId="0" xfId="0" applyNumberFormat="1" applyFont="1" applyAlignment="1">
      <alignment horizontal="center" vertical="center" wrapText="1"/>
    </xf>
    <xf numFmtId="3" fontId="7" fillId="0" borderId="0" xfId="0" applyNumberFormat="1" applyFont="1" applyAlignment="1">
      <alignment vertical="top" wrapText="1"/>
    </xf>
    <xf numFmtId="0" fontId="7" fillId="0" borderId="0" xfId="0" applyFont="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wrapText="1"/>
    </xf>
    <xf numFmtId="49"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4" fontId="12" fillId="2" borderId="4"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165" fontId="14" fillId="3" borderId="4" xfId="0" applyNumberFormat="1" applyFont="1" applyFill="1" applyBorder="1" applyAlignment="1">
      <alignment horizontal="center" vertical="center" wrapText="1"/>
    </xf>
    <xf numFmtId="166" fontId="14" fillId="3" borderId="4" xfId="0" applyNumberFormat="1" applyFont="1" applyFill="1" applyBorder="1" applyAlignment="1">
      <alignment horizontal="center" vertical="center" wrapText="1"/>
    </xf>
    <xf numFmtId="10" fontId="14" fillId="3"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167" fontId="14" fillId="3" borderId="4"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1" fontId="14" fillId="3"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165" fontId="14" fillId="0" borderId="4" xfId="0" applyNumberFormat="1" applyFont="1" applyBorder="1" applyAlignment="1">
      <alignment horizontal="center" vertical="center" wrapText="1"/>
    </xf>
    <xf numFmtId="166" fontId="15" fillId="0" borderId="4" xfId="1" applyNumberFormat="1" applyFont="1" applyBorder="1" applyAlignment="1">
      <alignment horizontal="center" vertical="center" wrapText="1"/>
    </xf>
    <xf numFmtId="166" fontId="14" fillId="0" borderId="4" xfId="0" applyNumberFormat="1" applyFont="1" applyBorder="1" applyAlignment="1">
      <alignment horizontal="center" vertical="center" wrapText="1"/>
    </xf>
    <xf numFmtId="10" fontId="14" fillId="0" borderId="4"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167" fontId="14"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0" fontId="13" fillId="4" borderId="4" xfId="0"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165" fontId="14" fillId="4" borderId="4" xfId="0" applyNumberFormat="1" applyFont="1" applyFill="1" applyBorder="1" applyAlignment="1">
      <alignment horizontal="center" vertical="center" wrapText="1"/>
    </xf>
    <xf numFmtId="1" fontId="14" fillId="4" borderId="4"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0" fontId="14" fillId="4" borderId="4"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8" fontId="13" fillId="0" borderId="4" xfId="0" applyNumberFormat="1" applyFont="1" applyBorder="1" applyAlignment="1">
      <alignment horizontal="center" vertical="center" wrapText="1"/>
    </xf>
    <xf numFmtId="167" fontId="14" fillId="4" borderId="4" xfId="0" applyNumberFormat="1"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0" fontId="12" fillId="2" borderId="2" xfId="0" applyFont="1" applyFill="1" applyBorder="1" applyAlignment="1">
      <alignment vertical="center" wrapText="1"/>
    </xf>
    <xf numFmtId="0" fontId="12" fillId="2" borderId="0" xfId="0" applyFont="1" applyFill="1" applyAlignment="1">
      <alignment vertical="center" wrapText="1"/>
    </xf>
    <xf numFmtId="0" fontId="12" fillId="0" borderId="2" xfId="0" applyFont="1" applyBorder="1" applyAlignment="1">
      <alignment vertical="center" wrapText="1"/>
    </xf>
    <xf numFmtId="0" fontId="12" fillId="0" borderId="0" xfId="0" applyFont="1" applyAlignment="1">
      <alignment vertical="center" wrapText="1"/>
    </xf>
    <xf numFmtId="0" fontId="4" fillId="0" borderId="0" xfId="0" applyFont="1" applyAlignment="1">
      <alignment vertical="top" wrapText="1"/>
    </xf>
    <xf numFmtId="3" fontId="13" fillId="6" borderId="0" xfId="0" applyNumberFormat="1" applyFont="1" applyFill="1" applyAlignment="1">
      <alignment vertical="top" wrapText="1"/>
    </xf>
    <xf numFmtId="0" fontId="15" fillId="6" borderId="0" xfId="0" applyFont="1" applyFill="1" applyAlignment="1">
      <alignment vertical="top" wrapText="1"/>
    </xf>
    <xf numFmtId="14" fontId="12" fillId="2" borderId="5" xfId="0" applyNumberFormat="1" applyFont="1" applyFill="1" applyBorder="1" applyAlignment="1">
      <alignment horizontal="center" vertical="center" wrapText="1"/>
    </xf>
    <xf numFmtId="3" fontId="7" fillId="6"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0" fontId="15" fillId="3"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164" fontId="14" fillId="5" borderId="4" xfId="0" applyNumberFormat="1" applyFont="1" applyFill="1" applyBorder="1" applyAlignment="1">
      <alignment horizontal="center" vertical="center" wrapText="1"/>
    </xf>
    <xf numFmtId="165" fontId="14" fillId="5" borderId="4" xfId="0" applyNumberFormat="1" applyFont="1" applyFill="1" applyBorder="1" applyAlignment="1">
      <alignment horizontal="center" vertical="center" wrapText="1"/>
    </xf>
    <xf numFmtId="166" fontId="15" fillId="5" borderId="4" xfId="1"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10" fontId="14" fillId="5" borderId="4" xfId="0" applyNumberFormat="1" applyFont="1" applyFill="1" applyBorder="1" applyAlignment="1">
      <alignment horizontal="center" vertical="center" wrapText="1"/>
    </xf>
    <xf numFmtId="3" fontId="14" fillId="5" borderId="4" xfId="0" applyNumberFormat="1" applyFont="1" applyFill="1" applyBorder="1" applyAlignment="1">
      <alignment horizontal="center" vertical="center" wrapText="1"/>
    </xf>
    <xf numFmtId="3" fontId="15" fillId="5"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0" fontId="15" fillId="5" borderId="0" xfId="0" applyFont="1" applyFill="1" applyAlignment="1">
      <alignment horizontal="center" vertical="center" wrapText="1"/>
    </xf>
    <xf numFmtId="0" fontId="16" fillId="6" borderId="0" xfId="0" applyFont="1" applyFill="1" applyAlignment="1">
      <alignment horizontal="left" vertical="center" wrapText="1"/>
    </xf>
    <xf numFmtId="4" fontId="14" fillId="0" borderId="4" xfId="0" applyNumberFormat="1" applyFont="1" applyBorder="1" applyAlignment="1">
      <alignment horizontal="center" vertical="center" wrapText="1"/>
    </xf>
    <xf numFmtId="0" fontId="8" fillId="6" borderId="0" xfId="0" applyFont="1" applyFill="1" applyAlignment="1">
      <alignment horizontal="center" vertical="center" wrapText="1"/>
    </xf>
    <xf numFmtId="3" fontId="8" fillId="6" borderId="0" xfId="0" applyNumberFormat="1" applyFont="1" applyFill="1" applyAlignment="1">
      <alignment horizontal="center" vertical="center" wrapText="1"/>
    </xf>
    <xf numFmtId="3" fontId="4" fillId="6" borderId="0" xfId="0" applyNumberFormat="1" applyFont="1" applyFill="1" applyAlignment="1">
      <alignment horizontal="center" vertical="center" wrapText="1"/>
    </xf>
    <xf numFmtId="3" fontId="16" fillId="6" borderId="0" xfId="0" applyNumberFormat="1" applyFont="1" applyFill="1" applyAlignment="1">
      <alignment horizontal="left" vertical="center" wrapText="1"/>
    </xf>
    <xf numFmtId="3" fontId="15" fillId="6" borderId="0" xfId="0" applyNumberFormat="1" applyFont="1" applyFill="1" applyAlignment="1">
      <alignment horizontal="left" vertical="center" wrapText="1"/>
    </xf>
    <xf numFmtId="167" fontId="16" fillId="6" borderId="0" xfId="0" applyNumberFormat="1" applyFont="1" applyFill="1" applyAlignment="1">
      <alignment horizontal="left" vertical="center" wrapText="1"/>
    </xf>
    <xf numFmtId="0" fontId="19" fillId="7" borderId="0" xfId="3" applyFont="1" applyFill="1"/>
    <xf numFmtId="0" fontId="20" fillId="7" borderId="0" xfId="0" applyFont="1" applyFill="1"/>
    <xf numFmtId="0" fontId="20" fillId="6" borderId="0" xfId="0" applyFont="1" applyFill="1"/>
    <xf numFmtId="0" fontId="20" fillId="6" borderId="0" xfId="0" quotePrefix="1" applyFont="1" applyFill="1"/>
    <xf numFmtId="0" fontId="18" fillId="0" borderId="4" xfId="2" applyBorder="1" applyAlignment="1">
      <alignment horizontal="center" vertical="center" wrapText="1"/>
    </xf>
    <xf numFmtId="0" fontId="14" fillId="6" borderId="0" xfId="0" applyFont="1" applyFill="1" applyAlignment="1">
      <alignment vertical="center" wrapText="1"/>
    </xf>
    <xf numFmtId="166" fontId="16" fillId="6" borderId="0" xfId="0" applyNumberFormat="1" applyFont="1" applyFill="1" applyAlignment="1">
      <alignment horizontal="center" vertical="center" wrapText="1"/>
    </xf>
    <xf numFmtId="0" fontId="26" fillId="6" borderId="0" xfId="0" applyFont="1" applyFill="1"/>
    <xf numFmtId="0" fontId="12" fillId="2" borderId="4" xfId="0" applyFont="1" applyFill="1" applyBorder="1" applyAlignment="1">
      <alignment horizontal="center" vertical="center" wrapText="1"/>
    </xf>
    <xf numFmtId="14" fontId="12"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166" fontId="16" fillId="0" borderId="0" xfId="0" applyNumberFormat="1" applyFont="1" applyAlignment="1">
      <alignment horizontal="center" vertical="center" wrapText="1"/>
    </xf>
    <xf numFmtId="0" fontId="24" fillId="6" borderId="0" xfId="0" applyFont="1" applyFill="1" applyAlignment="1">
      <alignment horizontal="center" vertical="center" wrapText="1"/>
    </xf>
    <xf numFmtId="0" fontId="19" fillId="7" borderId="0" xfId="3" applyFont="1" applyFill="1" applyAlignment="1">
      <alignment horizontal="center"/>
    </xf>
    <xf numFmtId="0" fontId="22" fillId="6" borderId="0" xfId="0" applyFont="1" applyFill="1" applyAlignment="1">
      <alignment horizontal="center" vertical="center" wrapText="1"/>
    </xf>
    <xf numFmtId="0" fontId="21" fillId="6" borderId="0" xfId="0" applyFont="1" applyFill="1" applyAlignment="1">
      <alignment horizontal="center" vertical="center" wrapText="1"/>
    </xf>
    <xf numFmtId="0" fontId="25" fillId="6" borderId="0" xfId="2" applyFont="1" applyFill="1" applyAlignment="1">
      <alignment horizontal="center" vertical="center"/>
    </xf>
    <xf numFmtId="0" fontId="23" fillId="6" borderId="0" xfId="0" applyFont="1" applyFill="1" applyAlignment="1">
      <alignment horizontal="center"/>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15" fillId="6" borderId="0" xfId="0" applyFont="1" applyFill="1" applyAlignment="1">
      <alignment horizontal="left" vertical="center" wrapText="1"/>
    </xf>
    <xf numFmtId="0" fontId="16" fillId="6" borderId="0" xfId="0" applyFont="1" applyFill="1" applyAlignment="1">
      <alignment horizontal="left" vertical="center" wrapText="1"/>
    </xf>
    <xf numFmtId="3" fontId="14" fillId="6" borderId="0" xfId="0" applyNumberFormat="1" applyFont="1" applyFill="1" applyAlignment="1">
      <alignment horizontal="left" vertical="top"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14" fillId="6" borderId="6" xfId="0" applyNumberFormat="1" applyFont="1" applyFill="1" applyBorder="1" applyAlignment="1">
      <alignment horizontal="left" vertical="top" wrapText="1"/>
    </xf>
    <xf numFmtId="0" fontId="18" fillId="0" borderId="9" xfId="2" applyBorder="1" applyAlignment="1">
      <alignment horizontal="center" vertical="center" wrapText="1"/>
    </xf>
    <xf numFmtId="0" fontId="18" fillId="0" borderId="11" xfId="2" applyBorder="1" applyAlignment="1">
      <alignment horizontal="center" vertical="center" wrapText="1"/>
    </xf>
    <xf numFmtId="0" fontId="18" fillId="0" borderId="10" xfId="2" applyBorder="1" applyAlignment="1">
      <alignment horizontal="center" vertical="center" wrapText="1"/>
    </xf>
  </cellXfs>
  <cellStyles count="4">
    <cellStyle name="Hipervínculo" xfId="2" builtinId="8"/>
    <cellStyle name="Normal" xfId="0" builtinId="0"/>
    <cellStyle name="Normal 29" xfId="3" xr:uid="{7313AE56-99EA-4879-B794-0C2539AE172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306308</xdr:colOff>
      <xdr:row>0</xdr:row>
      <xdr:rowOff>19050</xdr:rowOff>
    </xdr:from>
    <xdr:to>
      <xdr:col>15</xdr:col>
      <xdr:colOff>316643</xdr:colOff>
      <xdr:row>4</xdr:row>
      <xdr:rowOff>161924</xdr:rowOff>
    </xdr:to>
    <xdr:pic>
      <xdr:nvPicPr>
        <xdr:cNvPr id="2" name="90 Imagen" descr="Logotipo&#10;&#10;Descripción generada automáticamente con confianza baja">
          <a:extLst>
            <a:ext uri="{FF2B5EF4-FFF2-40B4-BE49-F238E27FC236}">
              <a16:creationId xmlns:a16="http://schemas.microsoft.com/office/drawing/2014/main" id="{74648285-73F9-4684-A208-B69D67D09B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8308" y="19050"/>
          <a:ext cx="3058335" cy="866774"/>
        </a:xfrm>
        <a:prstGeom prst="rect">
          <a:avLst/>
        </a:prstGeom>
      </xdr:spPr>
    </xdr:pic>
    <xdr:clientData/>
  </xdr:twoCellAnchor>
  <xdr:twoCellAnchor editAs="oneCell">
    <xdr:from>
      <xdr:col>15</xdr:col>
      <xdr:colOff>359679</xdr:colOff>
      <xdr:row>0</xdr:row>
      <xdr:rowOff>49676</xdr:rowOff>
    </xdr:from>
    <xdr:to>
      <xdr:col>17</xdr:col>
      <xdr:colOff>619125</xdr:colOff>
      <xdr:row>4</xdr:row>
      <xdr:rowOff>69893</xdr:rowOff>
    </xdr:to>
    <xdr:pic>
      <xdr:nvPicPr>
        <xdr:cNvPr id="3" name="Picture 66" descr="Logotipo&#10;&#10;Descripción generada automáticamente">
          <a:extLst>
            <a:ext uri="{FF2B5EF4-FFF2-40B4-BE49-F238E27FC236}">
              <a16:creationId xmlns:a16="http://schemas.microsoft.com/office/drawing/2014/main" id="{AC93D893-4B0A-40AA-8D38-9248908E1E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89679" y="49676"/>
          <a:ext cx="1783446" cy="74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559250</xdr:colOff>
      <xdr:row>0</xdr:row>
      <xdr:rowOff>73407</xdr:rowOff>
    </xdr:from>
    <xdr:to>
      <xdr:col>11</xdr:col>
      <xdr:colOff>19050</xdr:colOff>
      <xdr:row>4</xdr:row>
      <xdr:rowOff>38100</xdr:rowOff>
    </xdr:to>
    <xdr:pic>
      <xdr:nvPicPr>
        <xdr:cNvPr id="4" name="Picture 67" descr="Imagen que contiene firmar, alimentos, parada, dibujo&#10;&#10;Descripción generada automáticamente">
          <a:extLst>
            <a:ext uri="{FF2B5EF4-FFF2-40B4-BE49-F238E27FC236}">
              <a16:creationId xmlns:a16="http://schemas.microsoft.com/office/drawing/2014/main" id="{6EDFE9BA-841E-4D21-B78E-1FAD4568BAFF}"/>
            </a:ext>
          </a:extLst>
        </xdr:cNvPr>
        <xdr:cNvPicPr>
          <a:picLocks noChangeAspect="1"/>
        </xdr:cNvPicPr>
      </xdr:nvPicPr>
      <xdr:blipFill>
        <a:blip xmlns:r="http://schemas.openxmlformats.org/officeDocument/2006/relationships" r:embed="rId3"/>
        <a:stretch>
          <a:fillRect/>
        </a:stretch>
      </xdr:blipFill>
      <xdr:spPr>
        <a:xfrm>
          <a:off x="6655250" y="73407"/>
          <a:ext cx="1745800" cy="688593"/>
        </a:xfrm>
        <a:prstGeom prst="rect">
          <a:avLst/>
        </a:prstGeom>
      </xdr:spPr>
    </xdr:pic>
    <xdr:clientData/>
  </xdr:twoCellAnchor>
  <xdr:twoCellAnchor>
    <xdr:from>
      <xdr:col>1</xdr:col>
      <xdr:colOff>310243</xdr:colOff>
      <xdr:row>3</xdr:row>
      <xdr:rowOff>38100</xdr:rowOff>
    </xdr:from>
    <xdr:to>
      <xdr:col>6</xdr:col>
      <xdr:colOff>831397</xdr:colOff>
      <xdr:row>4</xdr:row>
      <xdr:rowOff>85725</xdr:rowOff>
    </xdr:to>
    <xdr:sp macro="" textlink="$S$1">
      <xdr:nvSpPr>
        <xdr:cNvPr id="5" name="123 CuadroTexto">
          <a:extLst>
            <a:ext uri="{FF2B5EF4-FFF2-40B4-BE49-F238E27FC236}">
              <a16:creationId xmlns:a16="http://schemas.microsoft.com/office/drawing/2014/main" id="{36354358-55D7-4AF3-A411-06C9370738AD}"/>
            </a:ext>
          </a:extLst>
        </xdr:cNvPr>
        <xdr:cNvSpPr txBox="1"/>
      </xdr:nvSpPr>
      <xdr:spPr>
        <a:xfrm>
          <a:off x="1072243" y="581025"/>
          <a:ext cx="426447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fld id="{1D02BCEE-EA1D-41BB-9CC4-AD3BCC053863}" type="TxLink">
            <a:rPr lang="en-US" sz="1000" b="1" i="0" u="none" strike="noStrike">
              <a:solidFill>
                <a:srgbClr val="FFFFFF"/>
              </a:solidFill>
              <a:latin typeface="Verdana" panose="020B0604030504040204" pitchFamily="34" charset="0"/>
              <a:ea typeface="Verdana" panose="020B0604030504040204" pitchFamily="34" charset="0"/>
              <a:cs typeface="Calibri"/>
            </a:rPr>
            <a:pPr algn="r"/>
            <a:t> </a:t>
          </a:fld>
          <a:endParaRPr lang="en-US" sz="6000" i="0">
            <a:solidFill>
              <a:schemeClr val="bg1"/>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0</xdr:rowOff>
    </xdr:from>
    <xdr:to>
      <xdr:col>8</xdr:col>
      <xdr:colOff>409576</xdr:colOff>
      <xdr:row>5</xdr:row>
      <xdr:rowOff>9524</xdr:rowOff>
    </xdr:to>
    <xdr:sp macro="" textlink="">
      <xdr:nvSpPr>
        <xdr:cNvPr id="6" name="Redondear rectángulo de esquina diagonal 20">
          <a:extLst>
            <a:ext uri="{FF2B5EF4-FFF2-40B4-BE49-F238E27FC236}">
              <a16:creationId xmlns:a16="http://schemas.microsoft.com/office/drawing/2014/main" id="{6A9B14D9-2B7A-4C9E-8031-9E7B462AC5DB}"/>
            </a:ext>
          </a:extLst>
        </xdr:cNvPr>
        <xdr:cNvSpPr/>
      </xdr:nvSpPr>
      <xdr:spPr>
        <a:xfrm>
          <a:off x="0" y="0"/>
          <a:ext cx="6505576" cy="914399"/>
        </a:xfrm>
        <a:prstGeom prst="round2DiagRect">
          <a:avLst/>
        </a:prstGeom>
        <a:solidFill>
          <a:srgbClr val="003E62"/>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s-CO" sz="1600" b="1" baseline="0">
              <a:latin typeface="Verdana" panose="020B0604030504040204" pitchFamily="34" charset="0"/>
              <a:ea typeface="Verdana" panose="020B0604030504040204" pitchFamily="34" charset="0"/>
            </a:rPr>
            <a:t>Report of ESG Bonds </a:t>
          </a:r>
        </a:p>
        <a:p>
          <a:pPr algn="r"/>
          <a:endParaRPr lang="es-CO" sz="1100" b="1" baseline="0">
            <a:latin typeface="Verdana" panose="020B0604030504040204" pitchFamily="34" charset="0"/>
            <a:ea typeface="Verdana" panose="020B0604030504040204" pitchFamily="34" charset="0"/>
          </a:endParaRPr>
        </a:p>
        <a:p>
          <a:pPr algn="l"/>
          <a:r>
            <a:rPr lang="es-CO" sz="1000" b="1" baseline="0">
              <a:latin typeface="Verdana" panose="020B0604030504040204" pitchFamily="34" charset="0"/>
              <a:ea typeface="Verdana" panose="020B0604030504040204" pitchFamily="34" charset="0"/>
            </a:rPr>
            <a:t>                                                                             Republic of Colombia </a:t>
          </a:r>
        </a:p>
        <a:p>
          <a:pPr algn="l"/>
          <a:r>
            <a:rPr lang="es-CO" sz="1000" b="1" baseline="0">
              <a:latin typeface="Verdana" panose="020B0604030504040204" pitchFamily="34" charset="0"/>
              <a:ea typeface="Verdana" panose="020B0604030504040204" pitchFamily="34" charset="0"/>
            </a:rPr>
            <a:t>                                                                             Ministry of Finance</a:t>
          </a:r>
        </a:p>
        <a:p>
          <a:pPr algn="r"/>
          <a:endParaRPr lang="es-CO" sz="1100" b="1" baseline="0">
            <a:latin typeface="Verdana" panose="020B0604030504040204" pitchFamily="34" charset="0"/>
            <a:ea typeface="Verdana" panose="020B0604030504040204" pitchFamily="34" charset="0"/>
          </a:endParaRPr>
        </a:p>
        <a:p>
          <a:pPr algn="r"/>
          <a:endParaRPr lang="es-CO" sz="1100" b="1"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428625</xdr:colOff>
      <xdr:row>0</xdr:row>
      <xdr:rowOff>190500</xdr:rowOff>
    </xdr:from>
    <xdr:to>
      <xdr:col>16</xdr:col>
      <xdr:colOff>419100</xdr:colOff>
      <xdr:row>3</xdr:row>
      <xdr:rowOff>0</xdr:rowOff>
    </xdr:to>
    <xdr:pic>
      <xdr:nvPicPr>
        <xdr:cNvPr id="2" name="Picture 84" descr="Image_Colombia_COA_New">
          <a:extLst>
            <a:ext uri="{FF2B5EF4-FFF2-40B4-BE49-F238E27FC236}">
              <a16:creationId xmlns:a16="http://schemas.microsoft.com/office/drawing/2014/main" id="{E70C650A-E5E0-4D6B-9D71-D281591BE9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15001875" y="161925"/>
          <a:ext cx="0" cy="5048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244927</xdr:colOff>
      <xdr:row>0</xdr:row>
      <xdr:rowOff>102809</xdr:rowOff>
    </xdr:from>
    <xdr:to>
      <xdr:col>35</xdr:col>
      <xdr:colOff>1270000</xdr:colOff>
      <xdr:row>3</xdr:row>
      <xdr:rowOff>201200</xdr:rowOff>
    </xdr:to>
    <xdr:pic>
      <xdr:nvPicPr>
        <xdr:cNvPr id="3" name="Picture 11" descr="Image_Colombia_COA_New">
          <a:extLst>
            <a:ext uri="{FF2B5EF4-FFF2-40B4-BE49-F238E27FC236}">
              <a16:creationId xmlns:a16="http://schemas.microsoft.com/office/drawing/2014/main" id="{5DD4D161-F4A5-4261-BDED-E5C1367DB62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21450" y="102809"/>
          <a:ext cx="0" cy="765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ejandro/AGL/VaR%20TES/BM%20-%20SSB%20-%20MHCP/subasta%203%20a&#241;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os/2003/Libr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años"/>
      <sheetName val="Subasta 3 años"/>
      <sheetName val="perfil 3años"/>
      <sheetName val="graf Perfil 3 años"/>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Libro2"/>
      <sheetName val="NOTAS-09-11"/>
      <sheetName val="#¡REF"/>
    </sheetNames>
    <sheetDataSet>
      <sheetData sheetId="0">
        <row r="1">
          <cell r="A1" t="str">
            <v>control</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irc.gov.co/webcenter/ShowProperty?nodeId=%2FConexionContent%2FWCC_CLUSTER-215132%2F%2FidcPrimaryFile&amp;revision=latestreleas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C7FC-0113-4B44-8BC8-A5BDF22F10F8}">
  <dimension ref="A1:S37"/>
  <sheetViews>
    <sheetView showGridLines="0" tabSelected="1" workbookViewId="0">
      <selection activeCell="A25" sqref="A25:S36"/>
    </sheetView>
  </sheetViews>
  <sheetFormatPr baseColWidth="10" defaultRowHeight="12.75"/>
  <sheetData>
    <row r="1" spans="1:19" ht="14.25">
      <c r="A1" s="104"/>
      <c r="B1" s="104"/>
      <c r="C1" s="104"/>
      <c r="D1" s="104"/>
      <c r="E1" s="104"/>
      <c r="F1" s="104"/>
      <c r="G1" s="104"/>
      <c r="H1" s="104"/>
      <c r="I1" s="104"/>
      <c r="J1" s="104"/>
      <c r="K1" s="104"/>
      <c r="L1" s="104"/>
      <c r="M1" s="104"/>
      <c r="N1" s="104"/>
      <c r="O1" s="104"/>
      <c r="P1" s="104"/>
      <c r="Q1" s="104"/>
      <c r="R1" s="90"/>
      <c r="S1" s="91"/>
    </row>
    <row r="2" spans="1:19" ht="14.25">
      <c r="A2" s="104"/>
      <c r="B2" s="104"/>
      <c r="C2" s="104"/>
      <c r="D2" s="104"/>
      <c r="E2" s="104"/>
      <c r="F2" s="104"/>
      <c r="G2" s="104"/>
      <c r="H2" s="104"/>
      <c r="I2" s="104"/>
      <c r="J2" s="104"/>
      <c r="K2" s="104"/>
      <c r="L2" s="104"/>
      <c r="M2" s="104"/>
      <c r="N2" s="104"/>
      <c r="O2" s="104"/>
      <c r="P2" s="104"/>
      <c r="Q2" s="104"/>
      <c r="R2" s="90"/>
      <c r="S2" s="91"/>
    </row>
    <row r="3" spans="1:19" ht="14.25">
      <c r="A3" s="104"/>
      <c r="B3" s="104"/>
      <c r="C3" s="104"/>
      <c r="D3" s="104"/>
      <c r="E3" s="104"/>
      <c r="F3" s="104"/>
      <c r="G3" s="104"/>
      <c r="H3" s="104"/>
      <c r="I3" s="104"/>
      <c r="J3" s="104"/>
      <c r="K3" s="104"/>
      <c r="L3" s="104"/>
      <c r="M3" s="104"/>
      <c r="N3" s="104"/>
      <c r="O3" s="104"/>
      <c r="P3" s="104"/>
      <c r="Q3" s="104"/>
      <c r="R3" s="90"/>
      <c r="S3" s="91"/>
    </row>
    <row r="4" spans="1:19" ht="14.25">
      <c r="A4" s="104"/>
      <c r="B4" s="104"/>
      <c r="C4" s="104"/>
      <c r="D4" s="104"/>
      <c r="E4" s="104"/>
      <c r="F4" s="104"/>
      <c r="G4" s="104"/>
      <c r="H4" s="104"/>
      <c r="I4" s="104"/>
      <c r="J4" s="104"/>
      <c r="K4" s="104"/>
      <c r="L4" s="104"/>
      <c r="M4" s="104"/>
      <c r="N4" s="104"/>
      <c r="O4" s="104"/>
      <c r="P4" s="104"/>
      <c r="Q4" s="104"/>
      <c r="R4" s="90"/>
      <c r="S4" s="91"/>
    </row>
    <row r="5" spans="1:19" ht="14.25">
      <c r="A5" s="91"/>
      <c r="B5" s="91"/>
      <c r="C5" s="91"/>
      <c r="D5" s="91"/>
      <c r="E5" s="91"/>
      <c r="F5" s="91"/>
      <c r="G5" s="91"/>
      <c r="H5" s="91"/>
      <c r="I5" s="91"/>
      <c r="J5" s="91"/>
      <c r="K5" s="91"/>
      <c r="L5" s="91"/>
      <c r="M5" s="91"/>
      <c r="N5" s="91"/>
      <c r="O5" s="91"/>
      <c r="P5" s="91"/>
      <c r="Q5" s="91"/>
      <c r="R5" s="91"/>
      <c r="S5" s="91"/>
    </row>
    <row r="6" spans="1:19" ht="14.25">
      <c r="A6" s="92"/>
      <c r="B6" s="92"/>
      <c r="C6" s="92"/>
      <c r="D6" s="92"/>
      <c r="E6" s="92"/>
      <c r="F6" s="92"/>
      <c r="G6" s="92"/>
      <c r="H6" s="92"/>
      <c r="I6" s="92"/>
      <c r="J6" s="92"/>
      <c r="K6" s="92"/>
      <c r="L6" s="92"/>
      <c r="M6" s="92"/>
      <c r="N6" s="92"/>
      <c r="O6" s="92"/>
      <c r="P6" s="92"/>
      <c r="Q6" s="92"/>
      <c r="R6" s="92"/>
      <c r="S6" s="92"/>
    </row>
    <row r="7" spans="1:19" ht="14.25">
      <c r="A7" s="92"/>
      <c r="B7" s="92"/>
      <c r="C7" s="92"/>
      <c r="D7" s="92"/>
      <c r="E7" s="92"/>
      <c r="F7" s="92"/>
      <c r="G7" s="92"/>
      <c r="H7" s="92"/>
      <c r="I7" s="92"/>
      <c r="J7" s="92"/>
      <c r="K7" s="92"/>
      <c r="L7" s="92"/>
      <c r="M7" s="92"/>
      <c r="N7" s="92"/>
      <c r="O7" s="92"/>
      <c r="P7" s="92"/>
      <c r="Q7" s="92"/>
      <c r="R7" s="92"/>
      <c r="S7" s="92"/>
    </row>
    <row r="8" spans="1:19" ht="14.25">
      <c r="A8" s="92"/>
      <c r="B8" s="92"/>
      <c r="C8" s="92"/>
      <c r="D8" s="92"/>
      <c r="E8" s="92"/>
      <c r="F8" s="92"/>
      <c r="G8" s="92"/>
      <c r="H8" s="92"/>
      <c r="I8" s="92"/>
      <c r="J8" s="92"/>
      <c r="K8" s="92"/>
      <c r="L8" s="92"/>
      <c r="M8" s="92"/>
      <c r="N8" s="92"/>
      <c r="O8" s="92"/>
      <c r="P8" s="92"/>
      <c r="Q8" s="92"/>
      <c r="R8" s="92"/>
      <c r="S8" s="92"/>
    </row>
    <row r="9" spans="1:19" ht="14.25">
      <c r="A9" s="92"/>
      <c r="B9" s="105" t="s">
        <v>59</v>
      </c>
      <c r="C9" s="106"/>
      <c r="D9" s="106"/>
      <c r="E9" s="106"/>
      <c r="F9" s="106"/>
      <c r="G9" s="106"/>
      <c r="H9" s="106"/>
      <c r="I9" s="106"/>
      <c r="J9" s="106"/>
      <c r="K9" s="106"/>
      <c r="L9" s="106"/>
      <c r="M9" s="106"/>
      <c r="N9" s="106"/>
      <c r="O9" s="106"/>
      <c r="P9" s="106"/>
      <c r="Q9" s="106"/>
      <c r="R9" s="106"/>
      <c r="S9" s="92"/>
    </row>
    <row r="10" spans="1:19" ht="14.25">
      <c r="A10" s="92"/>
      <c r="B10" s="106"/>
      <c r="C10" s="106"/>
      <c r="D10" s="106"/>
      <c r="E10" s="106"/>
      <c r="F10" s="106"/>
      <c r="G10" s="106"/>
      <c r="H10" s="106"/>
      <c r="I10" s="106"/>
      <c r="J10" s="106"/>
      <c r="K10" s="106"/>
      <c r="L10" s="106"/>
      <c r="M10" s="106"/>
      <c r="N10" s="106"/>
      <c r="O10" s="106"/>
      <c r="P10" s="106"/>
      <c r="Q10" s="106"/>
      <c r="R10" s="106"/>
      <c r="S10" s="92"/>
    </row>
    <row r="11" spans="1:19" ht="14.25">
      <c r="A11" s="92"/>
      <c r="B11" s="106"/>
      <c r="C11" s="106"/>
      <c r="D11" s="106"/>
      <c r="E11" s="106"/>
      <c r="F11" s="106"/>
      <c r="G11" s="106"/>
      <c r="H11" s="106"/>
      <c r="I11" s="106"/>
      <c r="J11" s="106"/>
      <c r="K11" s="106"/>
      <c r="L11" s="106"/>
      <c r="M11" s="106"/>
      <c r="N11" s="106"/>
      <c r="O11" s="106"/>
      <c r="P11" s="106"/>
      <c r="Q11" s="106"/>
      <c r="R11" s="106"/>
      <c r="S11" s="92"/>
    </row>
    <row r="12" spans="1:19" ht="14.25">
      <c r="A12" s="92"/>
      <c r="B12" s="106"/>
      <c r="C12" s="106"/>
      <c r="D12" s="106"/>
      <c r="E12" s="106"/>
      <c r="F12" s="106"/>
      <c r="G12" s="106"/>
      <c r="H12" s="106"/>
      <c r="I12" s="106"/>
      <c r="J12" s="106"/>
      <c r="K12" s="106"/>
      <c r="L12" s="106"/>
      <c r="M12" s="106"/>
      <c r="N12" s="106"/>
      <c r="O12" s="106"/>
      <c r="P12" s="106"/>
      <c r="Q12" s="106"/>
      <c r="R12" s="106"/>
      <c r="S12" s="92"/>
    </row>
    <row r="13" spans="1:19" ht="14.25">
      <c r="A13" s="92"/>
      <c r="B13" s="106"/>
      <c r="C13" s="106"/>
      <c r="D13" s="106"/>
      <c r="E13" s="106"/>
      <c r="F13" s="106"/>
      <c r="G13" s="106"/>
      <c r="H13" s="106"/>
      <c r="I13" s="106"/>
      <c r="J13" s="106"/>
      <c r="K13" s="106"/>
      <c r="L13" s="106"/>
      <c r="M13" s="106"/>
      <c r="N13" s="106"/>
      <c r="O13" s="106"/>
      <c r="P13" s="106"/>
      <c r="Q13" s="106"/>
      <c r="R13" s="106"/>
      <c r="S13" s="92"/>
    </row>
    <row r="14" spans="1:19" ht="14.25">
      <c r="A14" s="92"/>
      <c r="B14" s="92"/>
      <c r="C14" s="92"/>
      <c r="D14" s="92"/>
      <c r="E14" s="92"/>
      <c r="F14" s="92"/>
      <c r="G14" s="92"/>
      <c r="H14" s="92"/>
      <c r="I14" s="92"/>
      <c r="J14" s="92"/>
      <c r="K14" s="92"/>
      <c r="L14" s="92"/>
      <c r="M14" s="92"/>
      <c r="N14" s="92"/>
      <c r="O14" s="92"/>
      <c r="P14" s="92"/>
      <c r="Q14" s="92"/>
      <c r="R14" s="92"/>
      <c r="S14" s="92"/>
    </row>
    <row r="15" spans="1:19" ht="14.25">
      <c r="A15" s="92"/>
      <c r="B15" s="92"/>
      <c r="C15" s="92"/>
      <c r="D15" s="92"/>
      <c r="E15" s="92"/>
      <c r="F15" s="92"/>
      <c r="G15" s="92"/>
      <c r="H15" s="92"/>
      <c r="I15" s="92"/>
      <c r="J15" s="92"/>
      <c r="K15" s="92"/>
      <c r="L15" s="92"/>
      <c r="M15" s="92"/>
      <c r="N15" s="92"/>
      <c r="O15" s="92"/>
      <c r="P15" s="92"/>
      <c r="Q15" s="92"/>
      <c r="R15" s="92"/>
      <c r="S15" s="92"/>
    </row>
    <row r="16" spans="1:19" ht="14.25">
      <c r="A16" s="92"/>
      <c r="B16" s="92"/>
      <c r="C16" s="93"/>
      <c r="D16" s="92"/>
      <c r="E16" s="92"/>
      <c r="F16" s="92"/>
      <c r="G16" s="92"/>
      <c r="H16" s="92"/>
      <c r="I16" s="92"/>
      <c r="J16" s="92"/>
      <c r="K16" s="92"/>
      <c r="L16" s="92"/>
      <c r="M16" s="92"/>
      <c r="N16" s="92"/>
      <c r="O16" s="92"/>
      <c r="P16" s="92"/>
      <c r="Q16" s="92"/>
      <c r="R16" s="92"/>
      <c r="S16" s="92"/>
    </row>
    <row r="17" spans="1:19" ht="19.5">
      <c r="A17" s="92"/>
      <c r="B17" s="92"/>
      <c r="C17" s="107" t="s">
        <v>42</v>
      </c>
      <c r="D17" s="107"/>
      <c r="E17" s="107"/>
      <c r="F17" s="107"/>
      <c r="G17" s="107"/>
      <c r="H17" s="107"/>
      <c r="I17" s="107"/>
      <c r="J17" s="107"/>
      <c r="K17" s="107"/>
      <c r="L17" s="107"/>
      <c r="M17" s="92"/>
      <c r="N17" s="92"/>
      <c r="O17" s="92"/>
      <c r="P17" s="92"/>
      <c r="Q17" s="92"/>
      <c r="R17" s="92"/>
      <c r="S17" s="92"/>
    </row>
    <row r="18" spans="1:19" ht="19.5">
      <c r="A18" s="92"/>
      <c r="B18" s="92"/>
      <c r="C18" s="107" t="s">
        <v>43</v>
      </c>
      <c r="D18" s="107"/>
      <c r="E18" s="107"/>
      <c r="F18" s="107"/>
      <c r="G18" s="107"/>
      <c r="H18" s="107"/>
      <c r="I18" s="107"/>
      <c r="J18" s="107"/>
      <c r="K18" s="107"/>
      <c r="L18" s="107"/>
      <c r="M18" s="92"/>
      <c r="N18" s="92"/>
      <c r="O18" s="92"/>
      <c r="P18" s="92"/>
      <c r="Q18" s="92"/>
      <c r="R18" s="92"/>
      <c r="S18" s="92"/>
    </row>
    <row r="19" spans="1:19" ht="14.25">
      <c r="A19" s="92"/>
      <c r="B19" s="92"/>
      <c r="C19" s="92"/>
      <c r="D19" s="92"/>
      <c r="E19" s="92"/>
      <c r="F19" s="92"/>
      <c r="G19" s="92"/>
      <c r="H19" s="92"/>
      <c r="I19" s="92"/>
      <c r="J19" s="92"/>
      <c r="K19" s="92"/>
      <c r="L19" s="92"/>
      <c r="M19" s="92"/>
      <c r="N19" s="92"/>
      <c r="O19" s="92"/>
      <c r="P19" s="92"/>
      <c r="Q19" s="92"/>
      <c r="R19" s="92"/>
      <c r="S19" s="92"/>
    </row>
    <row r="20" spans="1:19" ht="14.25">
      <c r="A20" s="92"/>
      <c r="B20" s="92"/>
      <c r="C20" s="92"/>
      <c r="D20" s="92"/>
      <c r="E20" s="92"/>
      <c r="F20" s="92"/>
      <c r="G20" s="92"/>
      <c r="H20" s="92"/>
      <c r="I20" s="92"/>
      <c r="J20" s="92"/>
      <c r="K20" s="92"/>
      <c r="L20" s="92"/>
      <c r="M20" s="92"/>
      <c r="N20" s="92"/>
      <c r="O20" s="92"/>
      <c r="P20" s="92"/>
      <c r="Q20" s="92"/>
      <c r="R20" s="92"/>
      <c r="S20" s="92"/>
    </row>
    <row r="21" spans="1:19" ht="14.25">
      <c r="A21" s="92"/>
      <c r="B21" s="92"/>
      <c r="C21" s="92"/>
      <c r="D21" s="92"/>
      <c r="E21" s="92"/>
      <c r="F21" s="92"/>
      <c r="G21" s="92"/>
      <c r="H21" s="92"/>
      <c r="I21" s="92"/>
      <c r="J21" s="92"/>
      <c r="K21" s="92"/>
      <c r="L21" s="92"/>
      <c r="M21" s="92"/>
      <c r="N21" s="92"/>
      <c r="O21" s="92"/>
      <c r="P21" s="92"/>
      <c r="Q21" s="92"/>
      <c r="R21" s="92"/>
      <c r="S21" s="92"/>
    </row>
    <row r="22" spans="1:19" ht="14.25">
      <c r="A22" s="92"/>
      <c r="B22" s="92"/>
      <c r="C22" s="92"/>
      <c r="D22" s="92"/>
      <c r="E22" s="92"/>
      <c r="F22" s="92"/>
      <c r="G22" s="92"/>
      <c r="H22" s="92"/>
      <c r="I22" s="92"/>
      <c r="J22" s="92"/>
      <c r="K22" s="92"/>
      <c r="L22" s="92"/>
      <c r="M22" s="92"/>
      <c r="N22" s="92"/>
      <c r="O22" s="92"/>
      <c r="P22" s="92"/>
      <c r="Q22" s="92"/>
      <c r="R22" s="92"/>
      <c r="S22" s="92"/>
    </row>
    <row r="23" spans="1:19" ht="14.25">
      <c r="A23" s="108" t="s">
        <v>45</v>
      </c>
      <c r="B23" s="108"/>
      <c r="C23" s="108"/>
      <c r="D23" s="92"/>
      <c r="E23" s="92"/>
      <c r="F23" s="92"/>
      <c r="G23" s="92"/>
      <c r="H23" s="92"/>
      <c r="I23" s="92"/>
      <c r="J23" s="92"/>
      <c r="K23" s="92"/>
      <c r="L23" s="92"/>
      <c r="M23" s="92"/>
      <c r="N23" s="92"/>
      <c r="O23" s="92"/>
      <c r="P23" s="92"/>
      <c r="Q23" s="92"/>
      <c r="R23" s="92"/>
      <c r="S23" s="92"/>
    </row>
    <row r="24" spans="1:19" ht="14.25">
      <c r="A24" s="92"/>
      <c r="B24" s="92"/>
      <c r="C24" s="92"/>
      <c r="D24" s="92"/>
      <c r="E24" s="92"/>
      <c r="F24" s="92"/>
      <c r="G24" s="92"/>
      <c r="H24" s="92"/>
      <c r="I24" s="92"/>
      <c r="J24" s="92"/>
      <c r="K24" s="92"/>
      <c r="L24" s="92"/>
      <c r="M24" s="92"/>
      <c r="N24" s="92"/>
      <c r="O24" s="92"/>
      <c r="P24" s="92"/>
      <c r="Q24" s="92"/>
      <c r="R24" s="92"/>
      <c r="S24" s="92"/>
    </row>
    <row r="25" spans="1:19">
      <c r="A25" s="103" t="s">
        <v>44</v>
      </c>
      <c r="B25" s="103"/>
      <c r="C25" s="103"/>
      <c r="D25" s="103"/>
      <c r="E25" s="103"/>
      <c r="F25" s="103"/>
      <c r="G25" s="103"/>
      <c r="H25" s="103"/>
      <c r="I25" s="103"/>
      <c r="J25" s="103"/>
      <c r="K25" s="103"/>
      <c r="L25" s="103"/>
      <c r="M25" s="103"/>
      <c r="N25" s="103"/>
      <c r="O25" s="103"/>
      <c r="P25" s="103"/>
      <c r="Q25" s="103"/>
      <c r="R25" s="103"/>
      <c r="S25" s="103"/>
    </row>
    <row r="26" spans="1:19">
      <c r="A26" s="103"/>
      <c r="B26" s="103"/>
      <c r="C26" s="103"/>
      <c r="D26" s="103"/>
      <c r="E26" s="103"/>
      <c r="F26" s="103"/>
      <c r="G26" s="103"/>
      <c r="H26" s="103"/>
      <c r="I26" s="103"/>
      <c r="J26" s="103"/>
      <c r="K26" s="103"/>
      <c r="L26" s="103"/>
      <c r="M26" s="103"/>
      <c r="N26" s="103"/>
      <c r="O26" s="103"/>
      <c r="P26" s="103"/>
      <c r="Q26" s="103"/>
      <c r="R26" s="103"/>
      <c r="S26" s="103"/>
    </row>
    <row r="27" spans="1:19">
      <c r="A27" s="103"/>
      <c r="B27" s="103"/>
      <c r="C27" s="103"/>
      <c r="D27" s="103"/>
      <c r="E27" s="103"/>
      <c r="F27" s="103"/>
      <c r="G27" s="103"/>
      <c r="H27" s="103"/>
      <c r="I27" s="103"/>
      <c r="J27" s="103"/>
      <c r="K27" s="103"/>
      <c r="L27" s="103"/>
      <c r="M27" s="103"/>
      <c r="N27" s="103"/>
      <c r="O27" s="103"/>
      <c r="P27" s="103"/>
      <c r="Q27" s="103"/>
      <c r="R27" s="103"/>
      <c r="S27" s="103"/>
    </row>
    <row r="28" spans="1:19">
      <c r="A28" s="103"/>
      <c r="B28" s="103"/>
      <c r="C28" s="103"/>
      <c r="D28" s="103"/>
      <c r="E28" s="103"/>
      <c r="F28" s="103"/>
      <c r="G28" s="103"/>
      <c r="H28" s="103"/>
      <c r="I28" s="103"/>
      <c r="J28" s="103"/>
      <c r="K28" s="103"/>
      <c r="L28" s="103"/>
      <c r="M28" s="103"/>
      <c r="N28" s="103"/>
      <c r="O28" s="103"/>
      <c r="P28" s="103"/>
      <c r="Q28" s="103"/>
      <c r="R28" s="103"/>
      <c r="S28" s="103"/>
    </row>
    <row r="29" spans="1:19">
      <c r="A29" s="103"/>
      <c r="B29" s="103"/>
      <c r="C29" s="103"/>
      <c r="D29" s="103"/>
      <c r="E29" s="103"/>
      <c r="F29" s="103"/>
      <c r="G29" s="103"/>
      <c r="H29" s="103"/>
      <c r="I29" s="103"/>
      <c r="J29" s="103"/>
      <c r="K29" s="103"/>
      <c r="L29" s="103"/>
      <c r="M29" s="103"/>
      <c r="N29" s="103"/>
      <c r="O29" s="103"/>
      <c r="P29" s="103"/>
      <c r="Q29" s="103"/>
      <c r="R29" s="103"/>
      <c r="S29" s="103"/>
    </row>
    <row r="30" spans="1:19">
      <c r="A30" s="103"/>
      <c r="B30" s="103"/>
      <c r="C30" s="103"/>
      <c r="D30" s="103"/>
      <c r="E30" s="103"/>
      <c r="F30" s="103"/>
      <c r="G30" s="103"/>
      <c r="H30" s="103"/>
      <c r="I30" s="103"/>
      <c r="J30" s="103"/>
      <c r="K30" s="103"/>
      <c r="L30" s="103"/>
      <c r="M30" s="103"/>
      <c r="N30" s="103"/>
      <c r="O30" s="103"/>
      <c r="P30" s="103"/>
      <c r="Q30" s="103"/>
      <c r="R30" s="103"/>
      <c r="S30" s="103"/>
    </row>
    <row r="31" spans="1:19">
      <c r="A31" s="103"/>
      <c r="B31" s="103"/>
      <c r="C31" s="103"/>
      <c r="D31" s="103"/>
      <c r="E31" s="103"/>
      <c r="F31" s="103"/>
      <c r="G31" s="103"/>
      <c r="H31" s="103"/>
      <c r="I31" s="103"/>
      <c r="J31" s="103"/>
      <c r="K31" s="103"/>
      <c r="L31" s="103"/>
      <c r="M31" s="103"/>
      <c r="N31" s="103"/>
      <c r="O31" s="103"/>
      <c r="P31" s="103"/>
      <c r="Q31" s="103"/>
      <c r="R31" s="103"/>
      <c r="S31" s="103"/>
    </row>
    <row r="32" spans="1:19">
      <c r="A32" s="103"/>
      <c r="B32" s="103"/>
      <c r="C32" s="103"/>
      <c r="D32" s="103"/>
      <c r="E32" s="103"/>
      <c r="F32" s="103"/>
      <c r="G32" s="103"/>
      <c r="H32" s="103"/>
      <c r="I32" s="103"/>
      <c r="J32" s="103"/>
      <c r="K32" s="103"/>
      <c r="L32" s="103"/>
      <c r="M32" s="103"/>
      <c r="N32" s="103"/>
      <c r="O32" s="103"/>
      <c r="P32" s="103"/>
      <c r="Q32" s="103"/>
      <c r="R32" s="103"/>
      <c r="S32" s="103"/>
    </row>
    <row r="33" spans="1:19">
      <c r="A33" s="103"/>
      <c r="B33" s="103"/>
      <c r="C33" s="103"/>
      <c r="D33" s="103"/>
      <c r="E33" s="103"/>
      <c r="F33" s="103"/>
      <c r="G33" s="103"/>
      <c r="H33" s="103"/>
      <c r="I33" s="103"/>
      <c r="J33" s="103"/>
      <c r="K33" s="103"/>
      <c r="L33" s="103"/>
      <c r="M33" s="103"/>
      <c r="N33" s="103"/>
      <c r="O33" s="103"/>
      <c r="P33" s="103"/>
      <c r="Q33" s="103"/>
      <c r="R33" s="103"/>
      <c r="S33" s="103"/>
    </row>
    <row r="34" spans="1:19">
      <c r="A34" s="103"/>
      <c r="B34" s="103"/>
      <c r="C34" s="103"/>
      <c r="D34" s="103"/>
      <c r="E34" s="103"/>
      <c r="F34" s="103"/>
      <c r="G34" s="103"/>
      <c r="H34" s="103"/>
      <c r="I34" s="103"/>
      <c r="J34" s="103"/>
      <c r="K34" s="103"/>
      <c r="L34" s="103"/>
      <c r="M34" s="103"/>
      <c r="N34" s="103"/>
      <c r="O34" s="103"/>
      <c r="P34" s="103"/>
      <c r="Q34" s="103"/>
      <c r="R34" s="103"/>
      <c r="S34" s="103"/>
    </row>
    <row r="35" spans="1:19">
      <c r="A35" s="103"/>
      <c r="B35" s="103"/>
      <c r="C35" s="103"/>
      <c r="D35" s="103"/>
      <c r="E35" s="103"/>
      <c r="F35" s="103"/>
      <c r="G35" s="103"/>
      <c r="H35" s="103"/>
      <c r="I35" s="103"/>
      <c r="J35" s="103"/>
      <c r="K35" s="103"/>
      <c r="L35" s="103"/>
      <c r="M35" s="103"/>
      <c r="N35" s="103"/>
      <c r="O35" s="103"/>
      <c r="P35" s="103"/>
      <c r="Q35" s="103"/>
      <c r="R35" s="103"/>
      <c r="S35" s="103"/>
    </row>
    <row r="36" spans="1:19">
      <c r="A36" s="103"/>
      <c r="B36" s="103"/>
      <c r="C36" s="103"/>
      <c r="D36" s="103"/>
      <c r="E36" s="103"/>
      <c r="F36" s="103"/>
      <c r="G36" s="103"/>
      <c r="H36" s="103"/>
      <c r="I36" s="103"/>
      <c r="J36" s="103"/>
      <c r="K36" s="103"/>
      <c r="L36" s="103"/>
      <c r="M36" s="103"/>
      <c r="N36" s="103"/>
      <c r="O36" s="103"/>
      <c r="P36" s="103"/>
      <c r="Q36" s="103"/>
      <c r="R36" s="103"/>
      <c r="S36" s="103"/>
    </row>
    <row r="37" spans="1:19" ht="14.25">
      <c r="A37" s="92"/>
      <c r="B37" s="92"/>
      <c r="C37" s="92"/>
      <c r="D37" s="92"/>
      <c r="E37" s="92"/>
      <c r="F37" s="92"/>
      <c r="G37" s="92"/>
      <c r="H37" s="92"/>
      <c r="I37" s="92"/>
      <c r="J37" s="92"/>
      <c r="K37" s="92"/>
      <c r="L37" s="92"/>
      <c r="M37" s="92"/>
      <c r="N37" s="92"/>
      <c r="O37" s="92"/>
      <c r="P37" s="92"/>
      <c r="Q37" s="92"/>
      <c r="R37" s="92"/>
      <c r="S37" s="92"/>
    </row>
  </sheetData>
  <sheetProtection algorithmName="SHA-512" hashValue="XA6tYQZVr4RGAmbYo/IpHKYcrjAZPCs07ivqN/GnpsJfuYxPnk73MG8AR9DZ5YB9osl7enbu0rWLtWVkbwFmMQ==" saltValue="Qbg+g3bdfrGUCbtbOLS+WQ==" spinCount="100000" sheet="1" objects="1" scenarios="1"/>
  <mergeCells count="6">
    <mergeCell ref="A25:S36"/>
    <mergeCell ref="A1:Q4"/>
    <mergeCell ref="B9:R13"/>
    <mergeCell ref="C17:L17"/>
    <mergeCell ref="C18:L18"/>
    <mergeCell ref="A23:C23"/>
  </mergeCells>
  <hyperlinks>
    <hyperlink ref="C18:L18" location="'Bonos tematicos M. Interno ENG '!A1" display="Current Thematic Bonds Issued in the Internal Market" xr:uid="{4A5DAC44-3F6D-4EE9-9BC5-9712F19661CB}"/>
    <hyperlink ref="C17:L17" location="'Thematic Bonds M. Externo ENG '!A1" display="Current Thematic Bonds Issued in the External Market" xr:uid="{1470EC30-317B-4601-A7E5-5360CFFE1C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17E9-C0CD-43C4-9DBD-2C1AFA95D377}">
  <sheetPr>
    <pageSetUpPr fitToPage="1"/>
  </sheetPr>
  <dimension ref="A1:AN522"/>
  <sheetViews>
    <sheetView showGridLines="0" zoomScale="90" zoomScaleNormal="90" zoomScaleSheetLayoutView="100" workbookViewId="0">
      <selection activeCell="I21" sqref="I21"/>
    </sheetView>
  </sheetViews>
  <sheetFormatPr baseColWidth="10" defaultColWidth="11.42578125" defaultRowHeight="12.75"/>
  <cols>
    <col min="1" max="1" width="3.140625" style="1" customWidth="1"/>
    <col min="2" max="2" width="26" style="3" customWidth="1"/>
    <col min="3" max="3" width="15" style="3" customWidth="1"/>
    <col min="4" max="4" width="14.140625" style="4" bestFit="1" customWidth="1"/>
    <col min="5" max="5" width="15.140625" style="5" customWidth="1"/>
    <col min="6" max="6" width="12.85546875" style="1" bestFit="1" customWidth="1"/>
    <col min="7" max="7" width="13.140625" style="6" bestFit="1" customWidth="1"/>
    <col min="8" max="8" width="15.85546875" style="7" bestFit="1" customWidth="1"/>
    <col min="9" max="9" width="14.42578125" style="3" bestFit="1" customWidth="1"/>
    <col min="10" max="10" width="12.5703125" style="3" customWidth="1"/>
    <col min="11" max="11" width="13.140625" style="3" customWidth="1"/>
    <col min="12" max="12" width="21.28515625" style="8" customWidth="1"/>
    <col min="13" max="13" width="24.140625" style="9" customWidth="1"/>
    <col min="14" max="14" width="27" style="8" hidden="1" customWidth="1"/>
    <col min="15" max="15" width="20.7109375" style="8" hidden="1" customWidth="1"/>
    <col min="16" max="16" width="17" style="10" hidden="1" customWidth="1"/>
    <col min="17" max="17" width="27.42578125" style="8" hidden="1" customWidth="1"/>
    <col min="18" max="18" width="34.5703125" style="8" hidden="1" customWidth="1"/>
    <col min="19" max="19" width="21.7109375" style="8" hidden="1" customWidth="1"/>
    <col min="20" max="20" width="34.28515625" style="8" hidden="1" customWidth="1"/>
    <col min="21" max="21" width="16.42578125" style="8" customWidth="1"/>
    <col min="22" max="22" width="12.140625" style="8" customWidth="1"/>
    <col min="23" max="23" width="18.28515625" style="8" customWidth="1"/>
    <col min="24" max="24" width="17.85546875" style="8" customWidth="1"/>
    <col min="25" max="25" width="13.7109375" style="8" customWidth="1"/>
    <col min="26" max="26" width="11.42578125" style="8" customWidth="1"/>
    <col min="27" max="28" width="10.140625" style="8" customWidth="1"/>
    <col min="29" max="29" width="12" style="8" customWidth="1"/>
    <col min="30" max="30" width="14" style="8" customWidth="1"/>
    <col min="31" max="31" width="11.28515625" style="8" customWidth="1"/>
    <col min="32" max="32" width="15.5703125" style="8" customWidth="1"/>
    <col min="33" max="33" width="20" style="8" customWidth="1"/>
    <col min="34" max="34" width="14.5703125" style="8" customWidth="1"/>
    <col min="35" max="35" width="10.140625" style="8" customWidth="1"/>
    <col min="36" max="36" width="7.42578125" style="11" customWidth="1"/>
    <col min="37" max="37" width="24.42578125" style="12" customWidth="1"/>
    <col min="38" max="38" width="18.7109375" style="6" customWidth="1"/>
    <col min="39" max="39" width="16.140625" style="8" bestFit="1" customWidth="1"/>
    <col min="40" max="16384" width="11.42578125" style="1"/>
  </cols>
  <sheetData>
    <row r="1" spans="1:40" ht="15">
      <c r="A1" s="21"/>
      <c r="B1" s="109" t="s">
        <v>0</v>
      </c>
      <c r="C1" s="110"/>
      <c r="D1" s="110"/>
      <c r="E1" s="110"/>
      <c r="F1" s="110"/>
      <c r="G1" s="110"/>
      <c r="H1" s="110"/>
      <c r="I1" s="110"/>
      <c r="J1" s="110"/>
      <c r="K1" s="110"/>
      <c r="L1" s="110"/>
      <c r="M1" s="110"/>
      <c r="N1" s="110"/>
      <c r="O1" s="110"/>
      <c r="P1" s="110"/>
      <c r="Q1" s="110"/>
      <c r="R1" s="110"/>
      <c r="S1" s="110"/>
      <c r="T1" s="110"/>
      <c r="U1" s="110"/>
      <c r="V1" s="110"/>
      <c r="W1" s="110"/>
      <c r="X1" s="110"/>
      <c r="Y1" s="63"/>
      <c r="Z1" s="63"/>
      <c r="AA1" s="63"/>
      <c r="AB1" s="63"/>
      <c r="AC1" s="63"/>
      <c r="AD1" s="63"/>
      <c r="AE1" s="63"/>
      <c r="AF1" s="63"/>
      <c r="AG1" s="63"/>
      <c r="AH1" s="63"/>
      <c r="AI1" s="63"/>
      <c r="AJ1" s="63"/>
      <c r="AK1" s="63"/>
      <c r="AL1" s="63"/>
      <c r="AM1" s="19"/>
    </row>
    <row r="2" spans="1:40" ht="21" customHeight="1">
      <c r="A2" s="21"/>
      <c r="B2" s="109" t="s">
        <v>1</v>
      </c>
      <c r="C2" s="110"/>
      <c r="D2" s="110"/>
      <c r="E2" s="110"/>
      <c r="F2" s="110"/>
      <c r="G2" s="110"/>
      <c r="H2" s="110"/>
      <c r="I2" s="110"/>
      <c r="J2" s="110"/>
      <c r="K2" s="110"/>
      <c r="L2" s="110"/>
      <c r="M2" s="110"/>
      <c r="N2" s="110"/>
      <c r="O2" s="110"/>
      <c r="P2" s="110"/>
      <c r="Q2" s="110"/>
      <c r="R2" s="110"/>
      <c r="S2" s="110"/>
      <c r="T2" s="110"/>
      <c r="U2" s="110"/>
      <c r="V2" s="110"/>
      <c r="W2" s="110"/>
      <c r="X2" s="110"/>
      <c r="Y2" s="63"/>
      <c r="Z2" s="63"/>
      <c r="AA2" s="63"/>
      <c r="AB2" s="63"/>
      <c r="AC2" s="63"/>
      <c r="AD2" s="63"/>
      <c r="AE2" s="63"/>
      <c r="AF2" s="63"/>
      <c r="AG2" s="63"/>
      <c r="AH2" s="63"/>
      <c r="AI2" s="63"/>
      <c r="AJ2" s="63"/>
      <c r="AK2" s="63"/>
      <c r="AL2" s="63"/>
      <c r="AM2" s="20"/>
    </row>
    <row r="3" spans="1:40" ht="18.75" customHeight="1">
      <c r="A3" s="21"/>
      <c r="B3" s="109" t="s">
        <v>27</v>
      </c>
      <c r="C3" s="110"/>
      <c r="D3" s="110"/>
      <c r="E3" s="110"/>
      <c r="F3" s="110"/>
      <c r="G3" s="110"/>
      <c r="H3" s="110"/>
      <c r="I3" s="110"/>
      <c r="J3" s="110"/>
      <c r="K3" s="110"/>
      <c r="L3" s="110"/>
      <c r="M3" s="110"/>
      <c r="N3" s="110"/>
      <c r="O3" s="110"/>
      <c r="P3" s="110"/>
      <c r="Q3" s="110"/>
      <c r="R3" s="110"/>
      <c r="S3" s="110"/>
      <c r="T3" s="110"/>
      <c r="U3" s="110"/>
      <c r="V3" s="110"/>
      <c r="W3" s="110"/>
      <c r="X3" s="110"/>
      <c r="Y3" s="63"/>
      <c r="Z3" s="63"/>
      <c r="AA3" s="63"/>
      <c r="AB3" s="63"/>
      <c r="AC3" s="63"/>
      <c r="AD3" s="63"/>
      <c r="AE3" s="63"/>
      <c r="AF3" s="63"/>
      <c r="AG3" s="63"/>
      <c r="AH3" s="63"/>
      <c r="AI3" s="63"/>
      <c r="AJ3" s="63"/>
      <c r="AK3" s="63"/>
      <c r="AL3" s="63"/>
      <c r="AM3" s="20"/>
    </row>
    <row r="4" spans="1:40" ht="18.75" customHeight="1">
      <c r="A4" s="21"/>
      <c r="B4" s="116" t="s">
        <v>61</v>
      </c>
      <c r="C4" s="117"/>
      <c r="D4" s="117"/>
      <c r="E4" s="117"/>
      <c r="F4" s="117"/>
      <c r="G4" s="117"/>
      <c r="H4" s="117"/>
      <c r="I4" s="117"/>
      <c r="J4" s="117"/>
      <c r="K4" s="117"/>
      <c r="L4" s="117"/>
      <c r="M4" s="117"/>
      <c r="N4" s="117"/>
      <c r="O4" s="117"/>
      <c r="P4" s="117"/>
      <c r="Q4" s="117"/>
      <c r="R4" s="117"/>
      <c r="S4" s="117"/>
      <c r="T4" s="117"/>
      <c r="U4" s="117"/>
      <c r="V4" s="117"/>
      <c r="W4" s="117"/>
      <c r="X4" s="117"/>
      <c r="Y4" s="63"/>
      <c r="Z4" s="63"/>
      <c r="AA4" s="63"/>
      <c r="AB4" s="63"/>
      <c r="AC4" s="63"/>
      <c r="AD4" s="63"/>
      <c r="AE4" s="63"/>
      <c r="AF4" s="63"/>
      <c r="AG4" s="63"/>
      <c r="AH4" s="63"/>
      <c r="AI4" s="63"/>
      <c r="AJ4" s="63"/>
      <c r="AK4" s="63"/>
      <c r="AL4" s="63"/>
      <c r="AM4" s="20"/>
    </row>
    <row r="5" spans="1:40" s="2" customFormat="1" ht="48.75" customHeight="1">
      <c r="A5" s="21"/>
      <c r="B5" s="25" t="s">
        <v>52</v>
      </c>
      <c r="C5" s="26" t="s">
        <v>2</v>
      </c>
      <c r="D5" s="25" t="s">
        <v>55</v>
      </c>
      <c r="E5" s="26" t="s">
        <v>3</v>
      </c>
      <c r="F5" s="26" t="s">
        <v>40</v>
      </c>
      <c r="G5" s="26" t="s">
        <v>53</v>
      </c>
      <c r="H5" s="26" t="s">
        <v>54</v>
      </c>
      <c r="I5" s="26" t="s">
        <v>5</v>
      </c>
      <c r="J5" s="26" t="s">
        <v>6</v>
      </c>
      <c r="K5" s="26" t="s">
        <v>7</v>
      </c>
      <c r="L5" s="26" t="s">
        <v>34</v>
      </c>
      <c r="M5" s="26" t="s">
        <v>32</v>
      </c>
      <c r="N5" s="26" t="s">
        <v>8</v>
      </c>
      <c r="O5" s="26" t="s">
        <v>9</v>
      </c>
      <c r="P5" s="26" t="s">
        <v>10</v>
      </c>
      <c r="Q5" s="26" t="s">
        <v>11</v>
      </c>
      <c r="R5" s="26" t="s">
        <v>12</v>
      </c>
      <c r="S5" s="26" t="s">
        <v>13</v>
      </c>
      <c r="T5" s="26" t="s">
        <v>35</v>
      </c>
      <c r="U5" s="26" t="s">
        <v>56</v>
      </c>
      <c r="V5" s="26" t="s">
        <v>14</v>
      </c>
      <c r="W5" s="67" t="s">
        <v>15</v>
      </c>
      <c r="X5" s="98" t="s">
        <v>57</v>
      </c>
    </row>
    <row r="6" spans="1:40" ht="15.75" customHeight="1">
      <c r="B6" s="27">
        <v>2023</v>
      </c>
      <c r="C6" s="27"/>
      <c r="D6" s="28"/>
      <c r="E6" s="29"/>
      <c r="F6" s="29"/>
      <c r="G6" s="70"/>
      <c r="H6" s="30"/>
      <c r="I6" s="31"/>
      <c r="J6" s="32"/>
      <c r="K6" s="32"/>
      <c r="L6" s="33"/>
      <c r="M6" s="33"/>
      <c r="N6" s="33"/>
      <c r="O6" s="33"/>
      <c r="P6" s="34"/>
      <c r="Q6" s="33"/>
      <c r="R6" s="33"/>
      <c r="S6" s="33"/>
      <c r="T6" s="35"/>
      <c r="U6" s="35"/>
      <c r="V6" s="36"/>
      <c r="W6" s="32"/>
      <c r="X6" s="32"/>
      <c r="Y6" s="1"/>
      <c r="Z6" s="1"/>
      <c r="AA6" s="1"/>
      <c r="AB6" s="1"/>
      <c r="AC6" s="1"/>
      <c r="AD6" s="1"/>
      <c r="AE6" s="1"/>
      <c r="AF6" s="1"/>
      <c r="AG6" s="1"/>
      <c r="AH6" s="1"/>
      <c r="AI6" s="1"/>
      <c r="AJ6" s="1"/>
      <c r="AK6" s="1"/>
      <c r="AL6" s="1"/>
      <c r="AM6" s="1"/>
    </row>
    <row r="7" spans="1:40" ht="15" customHeight="1">
      <c r="B7" s="37" t="s">
        <v>16</v>
      </c>
      <c r="C7" s="37" t="s">
        <v>17</v>
      </c>
      <c r="D7" s="38">
        <v>45237</v>
      </c>
      <c r="E7" s="39">
        <v>56202</v>
      </c>
      <c r="F7" s="83">
        <v>97.35</v>
      </c>
      <c r="G7" s="40">
        <v>8.9499999999999996E-2</v>
      </c>
      <c r="H7" s="41">
        <v>8.7499999999999994E-2</v>
      </c>
      <c r="I7" s="42" t="s">
        <v>18</v>
      </c>
      <c r="J7" s="37" t="s">
        <v>19</v>
      </c>
      <c r="K7" s="43" t="s">
        <v>22</v>
      </c>
      <c r="L7" s="43">
        <v>1250000000</v>
      </c>
      <c r="M7" s="43">
        <v>1250000000</v>
      </c>
      <c r="N7" s="43"/>
      <c r="O7" s="43"/>
      <c r="P7" s="44"/>
      <c r="Q7" s="43"/>
      <c r="R7" s="43"/>
      <c r="S7" s="43"/>
      <c r="T7" s="43">
        <v>1250000000</v>
      </c>
      <c r="U7" s="43">
        <f>+SUM(L7:M7)</f>
        <v>2500000000</v>
      </c>
      <c r="V7" s="46">
        <f>(E7-D7)/360</f>
        <v>30.458333333333332</v>
      </c>
      <c r="W7" s="37" t="s">
        <v>20</v>
      </c>
      <c r="X7" s="114" t="s">
        <v>58</v>
      </c>
      <c r="Y7" s="1"/>
      <c r="Z7" s="1"/>
      <c r="AA7" s="1"/>
      <c r="AB7" s="1"/>
      <c r="AC7" s="1"/>
      <c r="AD7" s="1"/>
      <c r="AE7" s="1"/>
      <c r="AF7" s="1"/>
      <c r="AG7" s="1"/>
      <c r="AH7" s="1"/>
      <c r="AI7" s="1"/>
      <c r="AJ7" s="1"/>
      <c r="AK7" s="1"/>
      <c r="AL7" s="1"/>
      <c r="AM7" s="1"/>
    </row>
    <row r="8" spans="1:40" ht="15" customHeight="1">
      <c r="B8" s="37" t="s">
        <v>21</v>
      </c>
      <c r="C8" s="37" t="s">
        <v>17</v>
      </c>
      <c r="D8" s="38">
        <v>45237</v>
      </c>
      <c r="E8" s="39">
        <v>49627</v>
      </c>
      <c r="F8" s="83">
        <v>97.93</v>
      </c>
      <c r="G8" s="40">
        <v>8.3000000000000004E-2</v>
      </c>
      <c r="H8" s="41">
        <v>0.08</v>
      </c>
      <c r="I8" s="42" t="s">
        <v>18</v>
      </c>
      <c r="J8" s="37" t="s">
        <v>19</v>
      </c>
      <c r="K8" s="43" t="s">
        <v>22</v>
      </c>
      <c r="L8" s="43">
        <v>1250000000</v>
      </c>
      <c r="M8" s="43">
        <v>1250000000</v>
      </c>
      <c r="N8" s="43"/>
      <c r="O8" s="43"/>
      <c r="P8" s="44"/>
      <c r="Q8" s="43"/>
      <c r="R8" s="43"/>
      <c r="S8" s="43"/>
      <c r="T8" s="43">
        <v>1250000000</v>
      </c>
      <c r="U8" s="43">
        <f>+SUM(L8:M8)</f>
        <v>2500000000</v>
      </c>
      <c r="V8" s="46">
        <f>(E8-D8)/360</f>
        <v>12.194444444444445</v>
      </c>
      <c r="W8" s="37" t="s">
        <v>23</v>
      </c>
      <c r="X8" s="115"/>
      <c r="Y8" s="1"/>
      <c r="Z8" s="1"/>
      <c r="AA8" s="1"/>
      <c r="AB8" s="1"/>
      <c r="AC8" s="1"/>
      <c r="AD8" s="1"/>
      <c r="AE8" s="1"/>
      <c r="AF8" s="1"/>
      <c r="AG8" s="1"/>
      <c r="AH8" s="1"/>
      <c r="AI8" s="1"/>
      <c r="AJ8" s="1"/>
      <c r="AK8" s="1"/>
      <c r="AL8" s="1"/>
      <c r="AM8" s="1"/>
    </row>
    <row r="9" spans="1:40" ht="15" customHeight="1">
      <c r="B9" s="47"/>
      <c r="C9" s="47"/>
      <c r="D9" s="48"/>
      <c r="E9" s="49"/>
      <c r="F9" s="49"/>
      <c r="G9" s="50"/>
      <c r="H9" s="51"/>
      <c r="I9" s="52"/>
      <c r="J9" s="53"/>
      <c r="K9" s="53"/>
      <c r="L9" s="54"/>
      <c r="M9" s="55">
        <f>SUM(M7:M8)</f>
        <v>2500000000</v>
      </c>
      <c r="N9" s="54"/>
      <c r="O9" s="54"/>
      <c r="P9" s="56"/>
      <c r="Q9" s="54"/>
      <c r="R9" s="54"/>
      <c r="S9" s="54"/>
      <c r="T9" s="57">
        <f>SUM(T7:T8)</f>
        <v>2500000000</v>
      </c>
      <c r="U9" s="57"/>
      <c r="V9" s="54"/>
      <c r="W9" s="53"/>
      <c r="X9" s="53"/>
      <c r="Y9" s="1"/>
      <c r="Z9" s="1"/>
      <c r="AA9" s="1"/>
      <c r="AB9" s="1"/>
      <c r="AC9" s="1"/>
      <c r="AD9" s="1"/>
      <c r="AE9" s="1"/>
      <c r="AF9" s="1"/>
      <c r="AG9" s="1"/>
      <c r="AH9" s="1"/>
      <c r="AI9" s="1"/>
      <c r="AJ9" s="1"/>
      <c r="AK9" s="1"/>
      <c r="AL9" s="1"/>
      <c r="AM9" s="1"/>
    </row>
    <row r="10" spans="1:40" ht="15" customHeight="1">
      <c r="B10" s="113" t="s">
        <v>26</v>
      </c>
      <c r="C10" s="113"/>
      <c r="D10" s="113"/>
      <c r="E10" s="113"/>
      <c r="F10" s="113"/>
      <c r="G10" s="65"/>
      <c r="H10" s="65"/>
      <c r="I10" s="65"/>
      <c r="J10" s="65"/>
      <c r="K10" s="65"/>
      <c r="L10" s="65"/>
      <c r="M10" s="65"/>
      <c r="N10" s="65"/>
      <c r="O10" s="65"/>
      <c r="P10" s="65"/>
      <c r="Q10" s="65"/>
      <c r="R10" s="65"/>
      <c r="S10" s="65"/>
      <c r="T10" s="65"/>
      <c r="U10" s="65"/>
      <c r="V10" s="65"/>
      <c r="W10" s="68"/>
      <c r="X10" s="97"/>
      <c r="Y10" s="1"/>
      <c r="Z10" s="1"/>
      <c r="AA10" s="1"/>
      <c r="AB10" s="1"/>
      <c r="AC10" s="1"/>
      <c r="AD10" s="1"/>
      <c r="AE10" s="1"/>
      <c r="AF10" s="1"/>
      <c r="AG10" s="1"/>
      <c r="AH10" s="1"/>
      <c r="AI10" s="1"/>
      <c r="AJ10" s="1"/>
      <c r="AK10" s="1"/>
      <c r="AL10" s="1"/>
      <c r="AM10" s="1"/>
    </row>
    <row r="11" spans="1:40" ht="15" customHeight="1">
      <c r="B11" s="111" t="s">
        <v>31</v>
      </c>
      <c r="C11" s="112"/>
      <c r="D11" s="112"/>
      <c r="E11" s="112"/>
      <c r="F11" s="112"/>
      <c r="G11" s="112"/>
      <c r="H11" s="112"/>
      <c r="I11" s="112"/>
      <c r="J11" s="112"/>
      <c r="K11" s="66"/>
      <c r="L11" s="66"/>
      <c r="M11" s="66"/>
      <c r="N11" s="66"/>
      <c r="O11" s="66"/>
      <c r="P11" s="66"/>
      <c r="Q11" s="66"/>
      <c r="R11" s="66"/>
      <c r="S11" s="66"/>
      <c r="T11" s="66"/>
      <c r="U11" s="66"/>
      <c r="V11" s="66"/>
      <c r="W11" s="68"/>
      <c r="X11" s="97"/>
      <c r="Y11" s="1"/>
      <c r="Z11" s="1"/>
      <c r="AA11" s="1"/>
      <c r="AB11" s="1"/>
      <c r="AC11" s="1"/>
      <c r="AD11" s="1"/>
      <c r="AE11" s="1"/>
      <c r="AF11" s="1"/>
      <c r="AG11" s="1"/>
      <c r="AH11" s="1"/>
      <c r="AI11" s="1"/>
      <c r="AJ11" s="1"/>
      <c r="AK11" s="1"/>
      <c r="AL11" s="1"/>
      <c r="AM11" s="1"/>
    </row>
    <row r="12" spans="1:40" ht="15" customHeight="1">
      <c r="B12" s="111" t="s">
        <v>41</v>
      </c>
      <c r="C12" s="111"/>
      <c r="D12" s="111"/>
      <c r="E12" s="111"/>
      <c r="F12" s="111"/>
      <c r="G12" s="111"/>
      <c r="H12" s="111"/>
      <c r="I12" s="111"/>
      <c r="J12" s="111"/>
      <c r="K12" s="82"/>
      <c r="L12" s="87"/>
      <c r="M12" s="88"/>
      <c r="N12" s="87"/>
      <c r="O12" s="87"/>
      <c r="P12" s="89"/>
      <c r="Q12" s="87"/>
      <c r="R12" s="87"/>
      <c r="S12" s="87"/>
      <c r="T12" s="87"/>
      <c r="U12" s="87"/>
      <c r="V12" s="87"/>
      <c r="W12" s="87"/>
      <c r="X12" s="85"/>
      <c r="AJ12" s="8"/>
      <c r="AK12" s="11"/>
      <c r="AL12" s="12"/>
      <c r="AM12" s="6"/>
      <c r="AN12" s="69"/>
    </row>
    <row r="13" spans="1:40" ht="15" customHeight="1">
      <c r="AM13" s="69"/>
    </row>
    <row r="14" spans="1:40" ht="15" customHeight="1">
      <c r="AM14" s="14"/>
    </row>
    <row r="15" spans="1:40" ht="15" customHeight="1">
      <c r="AM15" s="14"/>
    </row>
    <row r="16" spans="1:40" s="14" customFormat="1" ht="15" customHeight="1">
      <c r="B16" s="3"/>
      <c r="C16" s="3"/>
      <c r="D16" s="4"/>
      <c r="E16" s="5"/>
      <c r="F16" s="1"/>
      <c r="G16" s="6"/>
      <c r="H16" s="7"/>
      <c r="I16" s="3"/>
      <c r="J16" s="3"/>
      <c r="K16" s="3"/>
      <c r="L16" s="8"/>
      <c r="M16" s="9"/>
      <c r="N16" s="8"/>
      <c r="O16" s="8"/>
      <c r="P16" s="10"/>
      <c r="Q16" s="8"/>
      <c r="R16" s="8"/>
      <c r="S16" s="8"/>
      <c r="T16" s="8"/>
      <c r="U16" s="8"/>
      <c r="V16" s="8"/>
      <c r="W16" s="8"/>
      <c r="X16" s="8"/>
      <c r="Y16" s="8"/>
      <c r="Z16" s="8"/>
      <c r="AA16" s="8"/>
      <c r="AB16" s="8"/>
      <c r="AC16" s="8"/>
      <c r="AD16" s="8"/>
      <c r="AE16" s="8"/>
      <c r="AF16" s="8"/>
      <c r="AG16" s="8"/>
      <c r="AH16" s="8"/>
      <c r="AI16" s="8"/>
      <c r="AJ16" s="11"/>
      <c r="AK16" s="12"/>
      <c r="AL16" s="6"/>
      <c r="AM16" s="64"/>
    </row>
    <row r="17" spans="2:39" s="14" customFormat="1" ht="15" customHeight="1">
      <c r="B17" s="3"/>
      <c r="C17" s="3"/>
      <c r="D17" s="4"/>
      <c r="E17" s="5"/>
      <c r="F17" s="1"/>
      <c r="G17" s="6"/>
      <c r="H17" s="7"/>
      <c r="I17" s="3"/>
      <c r="J17" s="3"/>
      <c r="K17" s="3"/>
      <c r="L17" s="8"/>
      <c r="M17" s="9"/>
      <c r="N17" s="8"/>
      <c r="O17" s="8"/>
      <c r="P17" s="10"/>
      <c r="Q17" s="8"/>
      <c r="R17" s="8"/>
      <c r="S17" s="8"/>
      <c r="T17" s="8"/>
      <c r="U17" s="8"/>
      <c r="V17" s="8"/>
      <c r="W17" s="8"/>
      <c r="X17" s="8"/>
      <c r="Y17" s="8"/>
      <c r="Z17" s="8"/>
      <c r="AA17" s="8"/>
      <c r="AB17" s="8"/>
      <c r="AC17" s="8"/>
      <c r="AD17" s="8"/>
      <c r="AE17" s="8"/>
      <c r="AF17" s="8"/>
      <c r="AG17" s="8"/>
      <c r="AH17" s="8"/>
      <c r="AI17" s="8"/>
      <c r="AJ17" s="11"/>
      <c r="AK17" s="12"/>
      <c r="AL17" s="6"/>
      <c r="AM17" s="8"/>
    </row>
    <row r="18" spans="2:39" ht="15" customHeight="1"/>
    <row r="19" spans="2:39" ht="15" customHeight="1"/>
    <row r="20" spans="2:39" ht="15" customHeight="1">
      <c r="B20" s="13"/>
    </row>
    <row r="21" spans="2:39" ht="15" customHeight="1"/>
    <row r="22" spans="2:39" ht="15" customHeight="1"/>
    <row r="23" spans="2:39" ht="15" customHeight="1"/>
    <row r="24" spans="2:39" ht="15" customHeight="1"/>
    <row r="25" spans="2:39" ht="15" customHeight="1"/>
    <row r="26" spans="2:39" ht="15" customHeight="1"/>
    <row r="27" spans="2:39" ht="15" customHeight="1"/>
    <row r="28" spans="2:39" ht="15" customHeight="1"/>
    <row r="29" spans="2:39" ht="15" customHeight="1"/>
    <row r="30" spans="2:39" ht="15" customHeight="1"/>
    <row r="31" spans="2:39" ht="15" customHeight="1"/>
    <row r="32" spans="2:3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3" ht="14.25" customHeight="1"/>
    <row r="114" ht="15" customHeight="1"/>
    <row r="115" ht="13.5" customHeight="1"/>
    <row r="116" ht="15" customHeight="1"/>
    <row r="117" ht="15" customHeight="1"/>
    <row r="118" ht="15" customHeight="1"/>
    <row r="119" ht="15" customHeight="1"/>
    <row r="120" ht="15" customHeight="1"/>
    <row r="121" ht="15" customHeight="1"/>
    <row r="122" ht="15" customHeight="1"/>
    <row r="123" ht="15" customHeight="1"/>
    <row r="124" ht="13.5" customHeight="1"/>
    <row r="139" spans="1:1">
      <c r="A139" s="22"/>
    </row>
    <row r="141" spans="1:1" ht="15.75" customHeight="1"/>
    <row r="151" spans="1:1">
      <c r="A151" s="23"/>
    </row>
    <row r="152" spans="1:1">
      <c r="A152" s="17"/>
    </row>
    <row r="153" spans="1:1">
      <c r="A153" s="17"/>
    </row>
    <row r="154" spans="1:1">
      <c r="A154" s="17"/>
    </row>
    <row r="159" spans="1:1">
      <c r="A159" s="18"/>
    </row>
    <row r="168" ht="15" customHeight="1"/>
    <row r="169" ht="14.2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2.75" customHeight="1"/>
    <row r="219" ht="11.25" customHeight="1"/>
    <row r="220" ht="43.5" customHeight="1"/>
    <row r="221" ht="1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sheetData>
  <sheetProtection algorithmName="SHA-512" hashValue="rDfdg2cdn4MmshRxI67f5KjvQr+qaWND86HjxD8eg7zzCZJayiMrhS8E1X+ApND7mb0yKyXvbLYtjO0rC7i3kA==" saltValue="JzK22NMc1SHy9q8WSi09fQ==" spinCount="100000" sheet="1" objects="1" scenarios="1"/>
  <mergeCells count="8">
    <mergeCell ref="B12:J12"/>
    <mergeCell ref="B4:X4"/>
    <mergeCell ref="B3:X3"/>
    <mergeCell ref="B2:X2"/>
    <mergeCell ref="B1:X1"/>
    <mergeCell ref="B11:J11"/>
    <mergeCell ref="B10:F10"/>
    <mergeCell ref="X7:X8"/>
  </mergeCells>
  <printOptions horizontalCentered="1" verticalCentered="1"/>
  <pageMargins left="0" right="0" top="0" bottom="0" header="0" footer="0"/>
  <pageSetup paperSize="14" scale="42" orientation="portrait" useFirstPageNumber="1" r:id="rId1"/>
  <headerFooter alignWithMargins="0"/>
  <colBreaks count="1" manualBreakCount="1">
    <brk id="36"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1ED4-D096-447D-96B9-3A5DD8613C44}">
  <sheetPr>
    <pageSetUpPr fitToPage="1"/>
  </sheetPr>
  <dimension ref="A1:AP522"/>
  <sheetViews>
    <sheetView showGridLines="0" zoomScaleNormal="100" zoomScaleSheetLayoutView="100" workbookViewId="0">
      <selection activeCell="E29" sqref="E29"/>
    </sheetView>
  </sheetViews>
  <sheetFormatPr baseColWidth="10" defaultColWidth="11.42578125" defaultRowHeight="12.75"/>
  <cols>
    <col min="1" max="1" width="3.140625" style="1" customWidth="1"/>
    <col min="2" max="2" width="27.140625" style="3" customWidth="1"/>
    <col min="3" max="3" width="12.42578125" style="3" customWidth="1"/>
    <col min="4" max="4" width="14.140625" style="4" bestFit="1" customWidth="1"/>
    <col min="5" max="5" width="13.85546875" style="5" customWidth="1"/>
    <col min="6" max="6" width="12.85546875" style="1" bestFit="1" customWidth="1"/>
    <col min="7" max="7" width="11.5703125" style="6" customWidth="1"/>
    <col min="8" max="8" width="12.7109375" style="7" customWidth="1"/>
    <col min="9" max="9" width="14.42578125" style="3" bestFit="1" customWidth="1"/>
    <col min="10" max="10" width="12" style="3" customWidth="1"/>
    <col min="11" max="11" width="13" style="3" customWidth="1"/>
    <col min="12" max="12" width="19.85546875" style="8" customWidth="1"/>
    <col min="13" max="13" width="17.42578125" style="9" customWidth="1"/>
    <col min="14" max="14" width="21.7109375" style="8" customWidth="1"/>
    <col min="15" max="15" width="12.42578125" style="8" customWidth="1"/>
    <col min="16" max="16" width="19.28515625" style="8" customWidth="1"/>
    <col min="17" max="17" width="20.140625" style="8" customWidth="1"/>
    <col min="18" max="18" width="17.7109375" style="8" customWidth="1"/>
    <col min="19" max="19" width="9.85546875" style="8" customWidth="1"/>
    <col min="20" max="20" width="5.7109375" style="8" customWidth="1"/>
    <col min="21" max="21" width="7.140625" style="8" customWidth="1"/>
    <col min="22" max="22" width="16.42578125" style="8" bestFit="1" customWidth="1"/>
    <col min="23" max="24" width="8.7109375" style="8" customWidth="1"/>
    <col min="25" max="25" width="6.140625" style="8" customWidth="1"/>
    <col min="26" max="26" width="8.5703125" style="8" customWidth="1"/>
    <col min="27" max="27" width="7.42578125" style="8" customWidth="1"/>
    <col min="28" max="28" width="6.5703125" style="8" customWidth="1"/>
    <col min="29" max="29" width="5.85546875" style="8" customWidth="1"/>
    <col min="30" max="30" width="5.7109375" style="8" customWidth="1"/>
    <col min="31" max="31" width="8.140625" style="8" customWidth="1"/>
    <col min="32" max="32" width="6.42578125" style="11" customWidth="1"/>
    <col min="33" max="33" width="19.7109375" style="12" customWidth="1"/>
    <col min="34" max="34" width="17.85546875" style="6" customWidth="1"/>
    <col min="35" max="35" width="6.28515625" style="8" hidden="1" customWidth="1"/>
    <col min="36" max="36" width="7.42578125" style="3" hidden="1" customWidth="1"/>
    <col min="37" max="37" width="10.28515625" style="6" hidden="1" customWidth="1"/>
    <col min="38" max="38" width="12" style="1" hidden="1" customWidth="1"/>
    <col min="39" max="39" width="11.28515625" style="3" hidden="1" customWidth="1"/>
    <col min="40" max="40" width="7.42578125" style="3" hidden="1" customWidth="1"/>
    <col min="41" max="41" width="7.5703125" style="3" hidden="1" customWidth="1"/>
    <col min="42" max="42" width="17" style="1" customWidth="1"/>
    <col min="43" max="16384" width="11.42578125" style="1"/>
  </cols>
  <sheetData>
    <row r="1" spans="1:42" ht="15">
      <c r="A1" s="15"/>
      <c r="B1" s="118" t="s">
        <v>0</v>
      </c>
      <c r="C1" s="119"/>
      <c r="D1" s="119"/>
      <c r="E1" s="119"/>
      <c r="F1" s="119"/>
      <c r="G1" s="119"/>
      <c r="H1" s="119"/>
      <c r="I1" s="119"/>
      <c r="J1" s="119"/>
      <c r="K1" s="119"/>
      <c r="L1" s="119"/>
      <c r="M1" s="119"/>
      <c r="N1" s="119"/>
      <c r="O1" s="119"/>
      <c r="P1" s="119"/>
      <c r="Q1" s="119"/>
      <c r="R1" s="99"/>
      <c r="S1" s="63"/>
      <c r="T1" s="63"/>
      <c r="U1" s="63"/>
      <c r="V1" s="63"/>
      <c r="W1" s="63"/>
      <c r="X1" s="63"/>
      <c r="Y1" s="63"/>
      <c r="Z1" s="63"/>
      <c r="AA1" s="63"/>
      <c r="AB1" s="63"/>
      <c r="AC1" s="63"/>
      <c r="AD1" s="63"/>
      <c r="AE1" s="63"/>
      <c r="AF1" s="63"/>
      <c r="AG1" s="63"/>
      <c r="AH1" s="63"/>
      <c r="AI1" s="60"/>
      <c r="AJ1" s="60"/>
      <c r="AK1" s="60"/>
      <c r="AL1" s="60"/>
      <c r="AM1" s="60"/>
      <c r="AN1" s="60"/>
      <c r="AO1" s="60"/>
      <c r="AP1" s="62"/>
    </row>
    <row r="2" spans="1:42" ht="21" customHeight="1">
      <c r="A2" s="15"/>
      <c r="B2" s="109" t="s">
        <v>1</v>
      </c>
      <c r="C2" s="110"/>
      <c r="D2" s="110"/>
      <c r="E2" s="110"/>
      <c r="F2" s="110"/>
      <c r="G2" s="110"/>
      <c r="H2" s="110"/>
      <c r="I2" s="110"/>
      <c r="J2" s="110"/>
      <c r="K2" s="110"/>
      <c r="L2" s="110"/>
      <c r="M2" s="110"/>
      <c r="N2" s="110"/>
      <c r="O2" s="110"/>
      <c r="P2" s="110"/>
      <c r="Q2" s="110"/>
      <c r="R2" s="99"/>
      <c r="S2" s="63"/>
      <c r="T2" s="63"/>
      <c r="U2" s="63"/>
      <c r="V2" s="63"/>
      <c r="W2" s="63"/>
      <c r="X2" s="63"/>
      <c r="Y2" s="63"/>
      <c r="Z2" s="63"/>
      <c r="AA2" s="63"/>
      <c r="AB2" s="63"/>
      <c r="AC2" s="63"/>
      <c r="AD2" s="63"/>
      <c r="AE2" s="63"/>
      <c r="AF2" s="63"/>
      <c r="AG2" s="63"/>
      <c r="AH2" s="63"/>
      <c r="AI2" s="61"/>
      <c r="AJ2" s="61"/>
      <c r="AK2" s="61"/>
      <c r="AL2" s="61"/>
      <c r="AM2" s="61"/>
      <c r="AN2" s="61"/>
      <c r="AO2" s="61"/>
      <c r="AP2" s="63"/>
    </row>
    <row r="3" spans="1:42" ht="18.75" customHeight="1">
      <c r="A3" s="15"/>
      <c r="B3" s="109" t="s">
        <v>48</v>
      </c>
      <c r="C3" s="110"/>
      <c r="D3" s="110"/>
      <c r="E3" s="110"/>
      <c r="F3" s="110"/>
      <c r="G3" s="110"/>
      <c r="H3" s="110"/>
      <c r="I3" s="110"/>
      <c r="J3" s="110"/>
      <c r="K3" s="110"/>
      <c r="L3" s="110"/>
      <c r="M3" s="110"/>
      <c r="N3" s="110"/>
      <c r="O3" s="110"/>
      <c r="P3" s="110"/>
      <c r="Q3" s="110"/>
      <c r="R3" s="99"/>
      <c r="S3" s="63"/>
      <c r="T3" s="63"/>
      <c r="U3" s="63"/>
      <c r="V3" s="63"/>
      <c r="W3" s="63"/>
      <c r="X3" s="63"/>
      <c r="Y3" s="63"/>
      <c r="Z3" s="63"/>
      <c r="AA3" s="63"/>
      <c r="AB3" s="63"/>
      <c r="AC3" s="63"/>
      <c r="AD3" s="63"/>
      <c r="AE3" s="63"/>
      <c r="AF3" s="63"/>
      <c r="AG3" s="63"/>
      <c r="AH3" s="63"/>
      <c r="AI3" s="61"/>
      <c r="AJ3" s="61"/>
      <c r="AK3" s="61"/>
      <c r="AL3" s="61"/>
      <c r="AM3" s="61"/>
      <c r="AN3" s="61"/>
      <c r="AO3" s="61"/>
      <c r="AP3" s="63"/>
    </row>
    <row r="4" spans="1:42" ht="18.75" customHeight="1">
      <c r="A4" s="15"/>
      <c r="B4" s="116" t="s">
        <v>61</v>
      </c>
      <c r="C4" s="117"/>
      <c r="D4" s="117"/>
      <c r="E4" s="117"/>
      <c r="F4" s="117"/>
      <c r="G4" s="117"/>
      <c r="H4" s="117"/>
      <c r="I4" s="117"/>
      <c r="J4" s="117"/>
      <c r="K4" s="117"/>
      <c r="L4" s="117"/>
      <c r="M4" s="117"/>
      <c r="N4" s="117"/>
      <c r="O4" s="117"/>
      <c r="P4" s="117"/>
      <c r="Q4" s="117"/>
      <c r="R4" s="99"/>
      <c r="S4" s="63"/>
      <c r="T4" s="63"/>
      <c r="U4" s="63"/>
      <c r="V4" s="63"/>
      <c r="W4" s="63"/>
      <c r="X4" s="63"/>
      <c r="Y4" s="63"/>
      <c r="Z4" s="63"/>
      <c r="AA4" s="63"/>
      <c r="AB4" s="63"/>
      <c r="AC4" s="63"/>
      <c r="AD4" s="63"/>
      <c r="AE4" s="63"/>
      <c r="AF4" s="63"/>
      <c r="AG4" s="63"/>
      <c r="AH4" s="63"/>
      <c r="AI4" s="61"/>
      <c r="AJ4" s="61"/>
      <c r="AK4" s="61"/>
      <c r="AL4" s="61"/>
      <c r="AM4" s="61"/>
      <c r="AN4" s="61"/>
      <c r="AO4" s="61"/>
      <c r="AP4" s="63"/>
    </row>
    <row r="5" spans="1:42" s="2" customFormat="1" ht="48.75" customHeight="1">
      <c r="A5" s="15"/>
      <c r="B5" s="24" t="s">
        <v>52</v>
      </c>
      <c r="C5" s="24" t="s">
        <v>2</v>
      </c>
      <c r="D5" s="24" t="s">
        <v>55</v>
      </c>
      <c r="E5" s="24" t="s">
        <v>3</v>
      </c>
      <c r="F5" s="24" t="s">
        <v>37</v>
      </c>
      <c r="G5" s="24" t="s">
        <v>53</v>
      </c>
      <c r="H5" s="24" t="s">
        <v>4</v>
      </c>
      <c r="I5" s="24" t="s">
        <v>5</v>
      </c>
      <c r="J5" s="24" t="s">
        <v>6</v>
      </c>
      <c r="K5" s="24" t="s">
        <v>7</v>
      </c>
      <c r="L5" s="24" t="s">
        <v>33</v>
      </c>
      <c r="M5" s="24" t="s">
        <v>38</v>
      </c>
      <c r="N5" s="24" t="s">
        <v>51</v>
      </c>
      <c r="O5" s="24" t="s">
        <v>14</v>
      </c>
      <c r="P5" s="24" t="s">
        <v>15</v>
      </c>
      <c r="Q5" s="26" t="s">
        <v>60</v>
      </c>
    </row>
    <row r="6" spans="1:42" ht="15.75" customHeight="1">
      <c r="B6" s="71">
        <v>2021</v>
      </c>
      <c r="C6" s="71"/>
      <c r="D6" s="73"/>
      <c r="E6" s="74"/>
      <c r="F6" s="74"/>
      <c r="G6" s="81"/>
      <c r="H6" s="76"/>
      <c r="I6" s="77"/>
      <c r="J6" s="72"/>
      <c r="K6" s="72"/>
      <c r="L6" s="78"/>
      <c r="M6" s="78"/>
      <c r="N6" s="78"/>
      <c r="O6" s="80"/>
      <c r="P6" s="72"/>
      <c r="Q6" s="32"/>
      <c r="R6" s="100"/>
      <c r="S6" s="1"/>
      <c r="T6" s="1"/>
      <c r="U6" s="1"/>
      <c r="V6" s="1"/>
      <c r="W6" s="1"/>
      <c r="X6" s="1"/>
      <c r="Y6" s="1"/>
      <c r="Z6" s="1"/>
      <c r="AA6" s="1"/>
      <c r="AB6" s="1"/>
      <c r="AC6" s="1"/>
      <c r="AD6" s="1"/>
      <c r="AE6" s="1"/>
      <c r="AF6" s="1"/>
      <c r="AG6" s="1"/>
      <c r="AH6" s="1"/>
      <c r="AI6" s="1"/>
      <c r="AJ6" s="1"/>
      <c r="AK6" s="1"/>
      <c r="AM6" s="1"/>
      <c r="AN6" s="1"/>
      <c r="AO6" s="1"/>
    </row>
    <row r="7" spans="1:42" ht="14.25" customHeight="1">
      <c r="B7" s="37" t="s">
        <v>47</v>
      </c>
      <c r="C7" s="37" t="s">
        <v>46</v>
      </c>
      <c r="D7" s="38">
        <v>44468</v>
      </c>
      <c r="E7" s="39">
        <v>47933</v>
      </c>
      <c r="F7" s="83">
        <v>99.850999999999999</v>
      </c>
      <c r="G7" s="40">
        <v>7.5560000000000002E-2</v>
      </c>
      <c r="H7" s="41">
        <v>7.0000000000000007E-2</v>
      </c>
      <c r="I7" s="42" t="s">
        <v>18</v>
      </c>
      <c r="J7" s="37" t="s">
        <v>24</v>
      </c>
      <c r="K7" s="43" t="s">
        <v>22</v>
      </c>
      <c r="L7" s="43">
        <v>751119000000</v>
      </c>
      <c r="M7" s="59">
        <f>+L7/4085.57</f>
        <v>183846807.17745626</v>
      </c>
      <c r="N7" s="43">
        <v>751119000000</v>
      </c>
      <c r="O7" s="46">
        <f>(E7-D7)/360</f>
        <v>9.625</v>
      </c>
      <c r="P7" s="37" t="s">
        <v>25</v>
      </c>
      <c r="Q7" s="121" t="s">
        <v>49</v>
      </c>
      <c r="R7" s="100"/>
      <c r="S7" s="1"/>
      <c r="T7" s="1"/>
      <c r="U7" s="1"/>
      <c r="V7" s="1"/>
      <c r="W7" s="1"/>
      <c r="X7" s="1"/>
      <c r="Y7" s="1"/>
      <c r="Z7" s="1"/>
      <c r="AA7" s="1"/>
      <c r="AB7" s="1"/>
      <c r="AC7" s="1"/>
      <c r="AD7" s="1"/>
      <c r="AE7" s="1"/>
      <c r="AF7" s="1"/>
      <c r="AG7" s="1"/>
      <c r="AH7" s="1"/>
      <c r="AI7" s="1"/>
      <c r="AJ7" s="1"/>
      <c r="AK7" s="1"/>
      <c r="AM7" s="1"/>
      <c r="AN7" s="1"/>
      <c r="AO7" s="1"/>
    </row>
    <row r="8" spans="1:42" ht="15" customHeight="1">
      <c r="B8" s="37" t="s">
        <v>47</v>
      </c>
      <c r="C8" s="37" t="s">
        <v>46</v>
      </c>
      <c r="D8" s="38">
        <v>44477</v>
      </c>
      <c r="E8" s="39">
        <v>47933</v>
      </c>
      <c r="F8" s="83">
        <v>99.850999999999999</v>
      </c>
      <c r="G8" s="40">
        <v>7.5560000000000002E-2</v>
      </c>
      <c r="H8" s="41">
        <v>7.0000000000000007E-2</v>
      </c>
      <c r="I8" s="42" t="s">
        <v>18</v>
      </c>
      <c r="J8" s="37" t="s">
        <v>24</v>
      </c>
      <c r="K8" s="43" t="s">
        <v>22</v>
      </c>
      <c r="L8" s="43">
        <v>85500000000</v>
      </c>
      <c r="M8" s="59">
        <f t="shared" ref="M8:M9" si="0">+L8/4085.57</f>
        <v>20927312.468027715</v>
      </c>
      <c r="N8" s="43">
        <v>85500000000</v>
      </c>
      <c r="O8" s="46">
        <v>9.625</v>
      </c>
      <c r="P8" s="37" t="s">
        <v>28</v>
      </c>
      <c r="Q8" s="122"/>
      <c r="R8" s="100"/>
      <c r="S8" s="1"/>
      <c r="T8" s="1"/>
      <c r="U8" s="1"/>
      <c r="V8" s="1"/>
      <c r="W8" s="1"/>
      <c r="X8" s="1"/>
      <c r="Y8" s="1"/>
      <c r="Z8" s="1"/>
      <c r="AA8" s="1"/>
      <c r="AB8" s="1"/>
      <c r="AC8" s="1"/>
      <c r="AD8" s="1"/>
      <c r="AE8" s="1"/>
      <c r="AF8" s="1"/>
      <c r="AG8" s="1"/>
      <c r="AH8" s="1"/>
      <c r="AI8" s="1"/>
      <c r="AJ8" s="1"/>
      <c r="AK8" s="1"/>
      <c r="AM8" s="1"/>
      <c r="AN8" s="1"/>
      <c r="AO8" s="1"/>
    </row>
    <row r="9" spans="1:42" ht="17.25" customHeight="1">
      <c r="B9" s="37" t="s">
        <v>47</v>
      </c>
      <c r="C9" s="37" t="s">
        <v>46</v>
      </c>
      <c r="D9" s="38">
        <v>44496</v>
      </c>
      <c r="E9" s="39">
        <v>47933</v>
      </c>
      <c r="F9" s="83">
        <v>99.850999999999999</v>
      </c>
      <c r="G9" s="40">
        <v>7.5560000000000002E-2</v>
      </c>
      <c r="H9" s="41">
        <v>7.0000000000000007E-2</v>
      </c>
      <c r="I9" s="42" t="s">
        <v>18</v>
      </c>
      <c r="J9" s="37" t="s">
        <v>24</v>
      </c>
      <c r="K9" s="43" t="s">
        <v>22</v>
      </c>
      <c r="L9" s="43">
        <v>660710100000</v>
      </c>
      <c r="M9" s="59">
        <f t="shared" si="0"/>
        <v>161717973.25709754</v>
      </c>
      <c r="N9" s="43">
        <v>660710100000</v>
      </c>
      <c r="O9" s="46">
        <f>(E9-D9)/360</f>
        <v>9.5472222222222225</v>
      </c>
      <c r="P9" s="37" t="s">
        <v>29</v>
      </c>
      <c r="Q9" s="123"/>
      <c r="R9" s="100"/>
      <c r="S9" s="1"/>
      <c r="T9" s="1"/>
      <c r="U9" s="1"/>
      <c r="V9" s="1"/>
      <c r="W9" s="1"/>
      <c r="X9" s="1"/>
      <c r="Y9" s="1"/>
      <c r="Z9" s="1"/>
      <c r="AA9" s="1"/>
      <c r="AB9" s="1"/>
      <c r="AC9" s="1"/>
      <c r="AD9" s="1"/>
      <c r="AE9" s="1"/>
      <c r="AF9" s="1"/>
      <c r="AG9" s="1"/>
      <c r="AH9" s="1"/>
      <c r="AI9" s="1"/>
      <c r="AJ9" s="1"/>
      <c r="AK9" s="1"/>
      <c r="AM9" s="1"/>
      <c r="AN9" s="1"/>
      <c r="AO9" s="1"/>
    </row>
    <row r="10" spans="1:42" ht="15" customHeight="1">
      <c r="B10" s="58"/>
      <c r="C10" s="37"/>
      <c r="D10" s="38"/>
      <c r="E10" s="39"/>
      <c r="F10" s="39"/>
      <c r="G10" s="40"/>
      <c r="H10" s="41"/>
      <c r="I10" s="42"/>
      <c r="J10" s="37"/>
      <c r="K10" s="43"/>
      <c r="L10" s="45">
        <f>SUM(L7:L9)</f>
        <v>1497329100000</v>
      </c>
      <c r="M10" s="59"/>
      <c r="N10" s="45">
        <f>SUM(N7:N9)</f>
        <v>1497329100000</v>
      </c>
      <c r="O10" s="46"/>
      <c r="P10" s="37"/>
      <c r="Q10" s="37"/>
      <c r="R10" s="100"/>
      <c r="S10" s="1"/>
      <c r="T10" s="1"/>
      <c r="U10" s="1"/>
      <c r="V10" s="1"/>
      <c r="W10" s="1"/>
      <c r="X10" s="1"/>
      <c r="Y10" s="1"/>
      <c r="Z10" s="1"/>
      <c r="AA10" s="1"/>
      <c r="AB10" s="1"/>
      <c r="AC10" s="1"/>
      <c r="AD10" s="1"/>
      <c r="AE10" s="1"/>
      <c r="AF10" s="1"/>
      <c r="AG10" s="1"/>
      <c r="AH10" s="1"/>
      <c r="AI10" s="1"/>
      <c r="AJ10" s="1"/>
      <c r="AK10" s="1"/>
      <c r="AM10" s="1"/>
      <c r="AN10" s="1"/>
      <c r="AO10" s="1"/>
    </row>
    <row r="11" spans="1:42" ht="15" customHeight="1">
      <c r="B11" s="71">
        <v>2022</v>
      </c>
      <c r="C11" s="72"/>
      <c r="D11" s="73"/>
      <c r="E11" s="74"/>
      <c r="F11" s="74"/>
      <c r="G11" s="75"/>
      <c r="H11" s="76"/>
      <c r="I11" s="77"/>
      <c r="J11" s="72"/>
      <c r="K11" s="78"/>
      <c r="L11" s="78"/>
      <c r="M11" s="79"/>
      <c r="N11" s="78"/>
      <c r="O11" s="80"/>
      <c r="P11" s="72"/>
      <c r="Q11" s="32"/>
      <c r="R11" s="100"/>
      <c r="S11" s="1"/>
      <c r="T11" s="1"/>
      <c r="U11" s="1"/>
      <c r="V11" s="1"/>
      <c r="W11" s="1"/>
      <c r="X11" s="1"/>
      <c r="Y11" s="1"/>
      <c r="Z11" s="1"/>
      <c r="AA11" s="1"/>
      <c r="AB11" s="1"/>
      <c r="AC11" s="1"/>
      <c r="AD11" s="1"/>
      <c r="AE11" s="1"/>
      <c r="AF11" s="1"/>
      <c r="AG11" s="1"/>
      <c r="AH11" s="1"/>
      <c r="AI11" s="1"/>
      <c r="AJ11" s="1"/>
      <c r="AK11" s="1"/>
      <c r="AM11" s="1"/>
      <c r="AN11" s="1"/>
      <c r="AO11" s="1"/>
    </row>
    <row r="12" spans="1:42" ht="14.25">
      <c r="B12" s="37" t="s">
        <v>47</v>
      </c>
      <c r="C12" s="37" t="s">
        <v>46</v>
      </c>
      <c r="D12" s="38">
        <v>44741</v>
      </c>
      <c r="E12" s="39">
        <v>47933</v>
      </c>
      <c r="F12" s="39" t="s">
        <v>36</v>
      </c>
      <c r="G12" s="40">
        <v>7.5560000000000002E-2</v>
      </c>
      <c r="H12" s="41">
        <v>7.0000000000000007E-2</v>
      </c>
      <c r="I12" s="42" t="s">
        <v>18</v>
      </c>
      <c r="J12" s="37" t="s">
        <v>24</v>
      </c>
      <c r="K12" s="43" t="s">
        <v>22</v>
      </c>
      <c r="L12" s="43">
        <v>644895000000</v>
      </c>
      <c r="M12" s="59">
        <f>+L12/4085.57</f>
        <v>157847007.88384485</v>
      </c>
      <c r="N12" s="43">
        <v>644895000000</v>
      </c>
      <c r="O12" s="46">
        <v>10</v>
      </c>
      <c r="P12" s="37" t="s">
        <v>30</v>
      </c>
      <c r="Q12" s="94"/>
      <c r="R12" s="100"/>
      <c r="S12" s="1"/>
      <c r="T12" s="1"/>
      <c r="U12" s="1"/>
      <c r="V12" s="1"/>
      <c r="W12" s="1"/>
      <c r="X12" s="1"/>
      <c r="Y12" s="1"/>
      <c r="Z12" s="1"/>
      <c r="AA12" s="1"/>
      <c r="AB12" s="1"/>
      <c r="AC12" s="1"/>
      <c r="AD12" s="1"/>
      <c r="AE12" s="1"/>
      <c r="AF12" s="1"/>
      <c r="AG12" s="1"/>
      <c r="AH12" s="1"/>
      <c r="AI12" s="1"/>
      <c r="AJ12" s="1"/>
      <c r="AK12" s="1"/>
      <c r="AM12" s="1"/>
      <c r="AN12" s="1"/>
      <c r="AO12" s="1"/>
    </row>
    <row r="13" spans="1:42" ht="15" customHeight="1">
      <c r="B13" s="47"/>
      <c r="C13" s="47"/>
      <c r="D13" s="48"/>
      <c r="E13" s="48"/>
      <c r="F13" s="49"/>
      <c r="G13" s="50"/>
      <c r="H13" s="51"/>
      <c r="I13" s="52"/>
      <c r="J13" s="53"/>
      <c r="K13" s="53"/>
      <c r="L13" s="57">
        <f>+L12</f>
        <v>644895000000</v>
      </c>
      <c r="M13" s="55"/>
      <c r="N13" s="57">
        <f>+N12</f>
        <v>644895000000</v>
      </c>
      <c r="O13" s="54"/>
      <c r="P13" s="53"/>
      <c r="Q13" s="53"/>
      <c r="R13" s="100"/>
      <c r="S13" s="1"/>
      <c r="T13" s="1"/>
      <c r="U13" s="1"/>
      <c r="V13" s="1"/>
      <c r="W13" s="1"/>
      <c r="X13" s="1"/>
      <c r="Y13" s="1"/>
      <c r="Z13" s="1"/>
      <c r="AA13" s="1"/>
      <c r="AB13" s="1"/>
      <c r="AC13" s="1"/>
      <c r="AD13" s="1"/>
      <c r="AE13" s="1"/>
      <c r="AF13" s="1"/>
      <c r="AG13" s="1"/>
      <c r="AH13" s="1"/>
      <c r="AI13" s="1"/>
      <c r="AJ13" s="1"/>
      <c r="AK13" s="1"/>
      <c r="AM13" s="1"/>
      <c r="AN13" s="1"/>
      <c r="AO13" s="1"/>
    </row>
    <row r="14" spans="1:42" ht="15" customHeight="1">
      <c r="B14" s="120" t="s">
        <v>26</v>
      </c>
      <c r="C14" s="120"/>
      <c r="D14" s="120"/>
      <c r="E14" s="120"/>
      <c r="F14" s="120"/>
      <c r="G14" s="65"/>
      <c r="H14" s="65"/>
      <c r="I14" s="65"/>
      <c r="J14" s="65"/>
      <c r="K14" s="65"/>
      <c r="L14" s="65"/>
      <c r="M14" s="65"/>
      <c r="N14" s="65"/>
      <c r="O14" s="65"/>
      <c r="P14" s="65"/>
      <c r="Q14" s="95"/>
      <c r="R14" s="101"/>
      <c r="S14" s="1"/>
      <c r="T14" s="1"/>
      <c r="U14" s="1"/>
      <c r="V14" s="1"/>
      <c r="W14" s="1"/>
      <c r="X14" s="1"/>
      <c r="Y14" s="1"/>
      <c r="Z14" s="1"/>
      <c r="AA14" s="1"/>
      <c r="AB14" s="1"/>
      <c r="AC14" s="1"/>
      <c r="AD14" s="1"/>
      <c r="AE14" s="1"/>
      <c r="AF14" s="1"/>
      <c r="AG14" s="1"/>
      <c r="AH14" s="1"/>
      <c r="AI14" s="1"/>
      <c r="AJ14" s="1"/>
      <c r="AK14" s="1"/>
      <c r="AM14" s="1"/>
      <c r="AN14" s="1"/>
      <c r="AO14" s="1"/>
    </row>
    <row r="15" spans="1:42" s="14" customFormat="1" ht="15" customHeight="1">
      <c r="A15" s="1"/>
      <c r="B15" s="113" t="s">
        <v>50</v>
      </c>
      <c r="C15" s="113"/>
      <c r="D15" s="113"/>
      <c r="E15" s="113"/>
      <c r="F15" s="113"/>
      <c r="G15" s="113"/>
      <c r="H15" s="65"/>
      <c r="I15" s="65"/>
      <c r="J15" s="65"/>
      <c r="K15" s="66"/>
      <c r="L15" s="66"/>
      <c r="M15" s="66"/>
      <c r="N15" s="66"/>
      <c r="O15" s="66"/>
      <c r="P15" s="66"/>
      <c r="Q15" s="95"/>
      <c r="R15" s="101"/>
    </row>
    <row r="16" spans="1:42" s="14" customFormat="1" ht="15" customHeight="1">
      <c r="A16" s="16"/>
      <c r="B16" s="111" t="s">
        <v>39</v>
      </c>
      <c r="C16" s="111"/>
      <c r="D16" s="111"/>
      <c r="E16" s="111"/>
      <c r="F16" s="111"/>
      <c r="G16" s="111"/>
      <c r="H16" s="111"/>
      <c r="I16" s="111"/>
      <c r="J16" s="111"/>
      <c r="K16" s="84"/>
      <c r="L16" s="85"/>
      <c r="M16" s="86"/>
      <c r="N16" s="85"/>
      <c r="O16" s="85"/>
      <c r="P16" s="85"/>
      <c r="Q16" s="96"/>
      <c r="R16" s="102"/>
      <c r="S16" s="8"/>
      <c r="T16" s="8"/>
      <c r="U16" s="8"/>
      <c r="V16" s="8"/>
      <c r="W16" s="8"/>
      <c r="X16" s="8"/>
      <c r="Y16" s="8"/>
      <c r="Z16" s="8"/>
      <c r="AA16" s="8"/>
      <c r="AB16" s="8"/>
      <c r="AC16" s="8"/>
      <c r="AD16" s="8"/>
      <c r="AE16" s="8"/>
      <c r="AF16" s="8"/>
      <c r="AG16" s="11"/>
      <c r="AH16" s="12"/>
      <c r="AI16" s="6"/>
      <c r="AJ16" s="8"/>
      <c r="AK16" s="3"/>
      <c r="AL16" s="6"/>
      <c r="AM16" s="1"/>
      <c r="AN16" s="3"/>
      <c r="AO16" s="3"/>
      <c r="AP16" s="3"/>
    </row>
    <row r="17" spans="1:2" ht="15" customHeight="1">
      <c r="A17" s="16"/>
    </row>
    <row r="18" spans="1:2" ht="15" customHeight="1"/>
    <row r="19" spans="1:2" ht="15" customHeight="1"/>
    <row r="20" spans="1:2" ht="15" customHeight="1"/>
    <row r="21" spans="1:2" ht="15" customHeight="1"/>
    <row r="22" spans="1:2" ht="15" customHeight="1"/>
    <row r="23" spans="1:2" ht="15" customHeight="1"/>
    <row r="24" spans="1:2" ht="15" customHeight="1"/>
    <row r="25" spans="1:2" ht="15" customHeight="1">
      <c r="B25" s="13"/>
    </row>
    <row r="26" spans="1:2" ht="15" customHeight="1"/>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3" ht="14.25" customHeight="1"/>
    <row r="114" ht="15" customHeight="1"/>
    <row r="115" ht="13.5" customHeight="1"/>
    <row r="116" ht="15" customHeight="1"/>
    <row r="117" ht="15" customHeight="1"/>
    <row r="118" ht="15" customHeight="1"/>
    <row r="119" ht="15" customHeight="1"/>
    <row r="120" ht="15" customHeight="1"/>
    <row r="121" ht="15" customHeight="1"/>
    <row r="122" ht="15" customHeight="1"/>
    <row r="123" ht="15" customHeight="1"/>
    <row r="124" ht="13.5" customHeight="1"/>
    <row r="139" spans="1:1">
      <c r="A139" s="3"/>
    </row>
    <row r="141" spans="1:1" ht="15.75" customHeight="1"/>
    <row r="151" spans="1:1">
      <c r="A151" s="17"/>
    </row>
    <row r="152" spans="1:1">
      <c r="A152" s="17"/>
    </row>
    <row r="153" spans="1:1">
      <c r="A153" s="17"/>
    </row>
    <row r="154" spans="1:1">
      <c r="A154" s="17"/>
    </row>
    <row r="159" spans="1:1">
      <c r="A159" s="18"/>
    </row>
    <row r="168" ht="15" customHeight="1"/>
    <row r="169" ht="14.2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2.75" customHeight="1"/>
    <row r="219" ht="11.25" customHeight="1"/>
    <row r="220" ht="43.5" customHeight="1"/>
    <row r="221" ht="1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sheetData>
  <sheetProtection algorithmName="SHA-512" hashValue="Lt9FZLGc8LDorRUTo1JYMJLwjBF/WC/mS2TBM/ww4mf5Lncb3QNLvaE1115k1IqbOtqNto+rwukhVCCR4RLZkg==" saltValue="FqDxYfxVzkfPlJtHGK0K3A==" spinCount="100000" sheet="1" objects="1" scenarios="1"/>
  <mergeCells count="8">
    <mergeCell ref="B3:Q3"/>
    <mergeCell ref="B2:Q2"/>
    <mergeCell ref="B1:Q1"/>
    <mergeCell ref="B14:F14"/>
    <mergeCell ref="B16:J16"/>
    <mergeCell ref="B15:G15"/>
    <mergeCell ref="Q7:Q9"/>
    <mergeCell ref="B4:Q4"/>
  </mergeCells>
  <phoneticPr fontId="17" type="noConversion"/>
  <hyperlinks>
    <hyperlink ref="Q7:Q9" r:id="rId1" display="Report of colocation and association and report of results and impact " xr:uid="{CA96FF43-F483-4292-A4C3-E88394C26CCA}"/>
  </hyperlinks>
  <printOptions horizontalCentered="1" verticalCentered="1"/>
  <pageMargins left="0" right="0" top="0" bottom="0" header="0" footer="0"/>
  <pageSetup paperSize="14" scale="42" orientation="portrait" useFirstPageNumber="1" r:id="rId2"/>
  <headerFooter alignWithMargins="0"/>
  <colBreaks count="1" manualBreakCount="1">
    <brk id="32" max="18"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Contents</vt:lpstr>
      <vt:lpstr>ESG Bonds - External Markets</vt:lpstr>
      <vt:lpstr>ESG Bonds - Local Markets</vt:lpstr>
      <vt:lpstr>'ESG Bonds - External Markets'!Área_de_impresión</vt:lpstr>
      <vt:lpstr>'ESG Bonds - Local Markets'!Área_de_impresión</vt:lpstr>
      <vt:lpstr>'ESG Bonds - External Markets'!Títulos_a_imprimir</vt:lpstr>
      <vt:lpstr>'ESG Bonds - Local Markets'!Títulos_a_imprimir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Delgado Dager</dc:creator>
  <cp:lastModifiedBy>Juanita Benavides Amado</cp:lastModifiedBy>
  <dcterms:created xsi:type="dcterms:W3CDTF">2023-11-22T21:06:52Z</dcterms:created>
  <dcterms:modified xsi:type="dcterms:W3CDTF">2023-11-24T22:56:32Z</dcterms:modified>
</cp:coreProperties>
</file>