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Y:\Primario\Martes\Historico\Emisiones Vigentes 2026\6. Junio\"/>
    </mc:Choice>
  </mc:AlternateContent>
  <xr:revisionPtr revIDLastSave="0" documentId="8_{0056AC3D-AB12-4084-9019-5F10A9E52054}" xr6:coauthVersionLast="47" xr6:coauthVersionMax="47" xr10:uidLastSave="{00000000-0000-0000-0000-000000000000}"/>
  <bookViews>
    <workbookView xWindow="-120" yWindow="-120" windowWidth="29040" windowHeight="15720" xr2:uid="{F837BDC6-1809-497B-BDA5-BB7D702C1163}"/>
  </bookViews>
  <sheets>
    <sheet name="Título-Title " sheetId="1" r:id="rId1"/>
    <sheet name="Emisiones Vigentes" sheetId="2" r:id="rId2"/>
    <sheet name="Outstand. Issu" sheetId="3" r:id="rId3"/>
  </sheets>
  <externalReferences>
    <externalReference r:id="rId4"/>
    <externalReference r:id="rId5"/>
  </externalReferences>
  <definedNames>
    <definedName name="_xlnm.Print_Area" localSheetId="1">'Emisiones Vigentes'!$B$1:$Y$96</definedName>
    <definedName name="TRM">'Emisiones Vigentes'!$M$6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64" i="1" l="1"/>
  <c r="V63" i="1"/>
  <c r="S26" i="1"/>
  <c r="N26" i="1"/>
  <c r="N19" i="1"/>
  <c r="J19" i="1"/>
  <c r="O10" i="1"/>
  <c r="O19" i="1" s="1"/>
</calcChain>
</file>

<file path=xl/sharedStrings.xml><?xml version="1.0" encoding="utf-8"?>
<sst xmlns="http://schemas.openxmlformats.org/spreadsheetml/2006/main" count="194" uniqueCount="100">
  <si>
    <t>Contenido</t>
  </si>
  <si>
    <t>Resumen de los Títulos de Tesorería (TES) Clase B vigentes a la fecha</t>
  </si>
  <si>
    <t>Fuentes</t>
  </si>
  <si>
    <t>Subdirección de Financiamiento Interno de la Nación</t>
  </si>
  <si>
    <t>Dirección General de Crédito Público y Tesoro Nacional</t>
  </si>
  <si>
    <t>Ministerio de Hacienda y Crédito Público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</si>
  <si>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</si>
  <si>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Listo</t>
  </si>
  <si>
    <t>República de Colombia</t>
  </si>
  <si>
    <t>Emisiones Vigentes de Clase B</t>
  </si>
  <si>
    <t>A partir de:</t>
  </si>
  <si>
    <t>UVR:</t>
  </si>
  <si>
    <t>TRM:</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</si>
  <si>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</si>
  <si>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</si>
  <si>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</si>
  <si>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</si>
  <si>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</si>
  <si>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</si>
  <si>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</si>
  <si>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</si>
  <si>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</si>
  <si>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</si>
  <si>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</si>
  <si>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</si>
  <si>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</si>
  <si>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</si>
  <si>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Corto Plazo</t>
  </si>
  <si>
    <t>Total Corto Plazo</t>
  </si>
  <si>
    <t>COP</t>
  </si>
  <si>
    <t>X</t>
  </si>
  <si>
    <t>TES Corto Plazo</t>
  </si>
  <si>
    <t>TES Tasa Fija</t>
  </si>
  <si>
    <t>TES UVR</t>
  </si>
  <si>
    <t>Saldo Total</t>
  </si>
  <si>
    <t>Total Tasa Fija Pesos</t>
  </si>
  <si>
    <t>UVR</t>
  </si>
  <si>
    <t xml:space="preserve">  </t>
  </si>
  <si>
    <t>Total Tasa Fija UVR</t>
  </si>
  <si>
    <t>TES VERDES LP</t>
  </si>
  <si>
    <t>Total TES Verdes</t>
  </si>
  <si>
    <t>Total Largo Plazo</t>
  </si>
  <si>
    <t>TOTAL</t>
  </si>
  <si>
    <t xml:space="preserve">Tipo de Titulo </t>
  </si>
  <si>
    <t xml:space="preserve">Moneda </t>
  </si>
  <si>
    <t xml:space="preserve">Valor Nominal </t>
  </si>
  <si>
    <t>Pesos</t>
  </si>
  <si>
    <t>Corto plazo CM</t>
  </si>
  <si>
    <t>Total*</t>
  </si>
  <si>
    <t>TES COP - Corto y Largo Plazo</t>
  </si>
  <si>
    <t>TES Tasa Variable</t>
  </si>
  <si>
    <t>ParticipaciónAmortizaciones / Saldo</t>
  </si>
  <si>
    <t>** Tasa calculadas con datos de PRECIA a la fecha de corte</t>
  </si>
  <si>
    <t>Fuente: MHCP</t>
  </si>
  <si>
    <t>*Cupón valorado en pesos</t>
  </si>
  <si>
    <t>Correo Contacto: mci@minhacienda.gov.co; oricolombia@minhacienda.gov.co</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</si>
  <si>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</si>
  <si>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Republic of Colombia</t>
  </si>
  <si>
    <t>Ministry of Finance and Public Credit</t>
  </si>
  <si>
    <t>TES B Outstanding Issues</t>
  </si>
  <si>
    <t>As of:</t>
  </si>
  <si>
    <t>Millions of USD</t>
  </si>
  <si>
    <t>Type of Security</t>
  </si>
  <si>
    <t>Currency</t>
  </si>
  <si>
    <t>Maturity</t>
  </si>
  <si>
    <t>Mandatory Quotation</t>
  </si>
  <si>
    <t>Tenor (Years)</t>
  </si>
  <si>
    <t>Coupon*</t>
  </si>
  <si>
    <t>Issue amount</t>
  </si>
  <si>
    <t>Weekly Variation</t>
  </si>
  <si>
    <t>Yield**</t>
  </si>
  <si>
    <t>Clean Price</t>
  </si>
  <si>
    <t>Average Life</t>
  </si>
  <si>
    <t>Duration</t>
  </si>
  <si>
    <t>Distribution by type of Security</t>
  </si>
  <si>
    <t>Short Term</t>
  </si>
  <si>
    <t>Total Short Term</t>
  </si>
  <si>
    <t>26-aug-26</t>
  </si>
  <si>
    <t>28-apr-28</t>
  </si>
  <si>
    <t>22-aug-29</t>
  </si>
  <si>
    <t>TES Short Term</t>
  </si>
  <si>
    <t>TES Fixed Rate</t>
  </si>
  <si>
    <t>Total Fixed Rate Pesos</t>
  </si>
  <si>
    <t>18-apr-29</t>
  </si>
  <si>
    <t>22-jan-31</t>
  </si>
  <si>
    <t>4-apr-35</t>
  </si>
  <si>
    <t>Total Fixed Rate UVR</t>
  </si>
  <si>
    <t>Green Bonds LT</t>
  </si>
  <si>
    <t>Total Green Bonds</t>
  </si>
  <si>
    <t>Total Long Term</t>
  </si>
  <si>
    <t>Nominal Value</t>
  </si>
  <si>
    <t>Total</t>
  </si>
  <si>
    <t>TES COP - Short and Long Term</t>
  </si>
  <si>
    <t>TES Variable Rate</t>
  </si>
  <si>
    <t>Percentage Of Participation Over Total</t>
  </si>
  <si>
    <t xml:space="preserve">** Yield: Taken from PRECIA at date </t>
  </si>
  <si>
    <t>Source:    MHCP</t>
  </si>
  <si>
    <t>*Coupon valued in COP</t>
  </si>
  <si>
    <t>Contact E-mail: mci@minhacienda.gov.co; oricolombia@minhacienda.gov.co</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</si>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</sst>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000%"/>
    <numFmt numFmtId="166" formatCode="dd\-mm\-yy;@"/>
    <numFmt numFmtId="167" formatCode="#,##0.0000"/>
    <numFmt numFmtId="168" formatCode="0.000%"/>
    <numFmt numFmtId="169" formatCode="#,##0.000"/>
    <numFmt numFmtId="170" formatCode="_ * #,##0_ ;_ * \-#,##0_ ;_ * &quot;-&quot;??_ ;_ @_ "/>
    <numFmt numFmtId="171" formatCode="[$-C0A]d\-mmm\-yy;@"/>
    <numFmt numFmtId="172" formatCode="_ * #,##0.00000_ ;_ * \-#,##0.00000_ ;_ * &quot;-&quot;??_ ;_ @_ "/>
    <numFmt numFmtId="173" formatCode="0.0000"/>
    <numFmt numFmtId="174" formatCode="_ &quot;$&quot;\ * #,##0.00_ ;_ &quot;$&quot;\ * \-#,##0.00_ ;_ &quot;$&quot;\ * &quot;-&quot;??_ ;_ @_ "/>
  </numFmts>
  <fonts count="38" x14ac:knownFonts="1">
    <font>
      <sz val="11"/>
      <color theme="1"/>
      <name val="Calibri"/>
      <family val="2"/>
      <scheme val="minor"/>
    </font>
    <font>
      <sz val="10"/>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20"/>
      <name val="Arial"/>
      <family val="2"/>
    </font>
    <font>
      <sz val="12"/>
      <color theme="0"/>
      <name val="Arial"/>
      <family val="2"/>
    </font>
    <font>
      <sz val="12"/>
      <color indexed="55"/>
      <name val="Arial Narrow"/>
      <family val="2"/>
    </font>
    <font>
      <b/>
      <sz val="20"/>
      <color rgb="FFFFFFFF"/>
      <name val="Arial"/>
      <family val="2"/>
    </font>
    <font>
      <sz val="14"/>
      <name val="Arial"/>
      <family val="2"/>
    </font>
    <font>
      <b/>
      <sz val="20"/>
      <name val="Arial"/>
      <family val="2"/>
    </font>
    <font>
      <b/>
      <sz val="16"/>
      <name val="Arial"/>
      <family val="2"/>
    </font>
    <font>
      <b/>
      <sz val="14"/>
      <name val="Arial"/>
      <family val="2"/>
    </font>
    <font>
      <sz val="16"/>
      <name val="Arial"/>
      <family val="2"/>
    </font>
    <font>
      <sz val="9"/>
      <color rgb="FF333333"/>
      <name val="Segoe UI"/>
      <family val="2"/>
    </font>
    <font>
      <b/>
      <sz val="20"/>
      <color theme="0"/>
      <name val="Arial"/>
      <family val="2"/>
    </font>
    <font>
      <sz val="20"/>
      <color indexed="8"/>
      <name val="Arial"/>
      <family val="2"/>
    </font>
    <font>
      <sz val="26"/>
      <name val="Arial"/>
      <family val="2"/>
    </font>
    <font>
      <sz val="20"/>
      <color theme="0"/>
      <name val="Arial"/>
      <family val="2"/>
    </font>
    <font>
      <b/>
      <sz val="16"/>
      <color theme="0"/>
      <name val="Arial"/>
      <family val="2"/>
    </font>
    <font>
      <sz val="22"/>
      <name val="Arial"/>
      <family val="2"/>
    </font>
    <font>
      <sz val="14"/>
      <color rgb="FFFF0000"/>
      <name val="Arial"/>
      <family val="2"/>
    </font>
    <font>
      <sz val="20"/>
      <color rgb="FFFF0000"/>
      <name val="Arial"/>
      <family val="2"/>
    </font>
    <font>
      <sz val="22"/>
      <color rgb="FFFF0000"/>
      <name val="Arial"/>
      <family val="2"/>
    </font>
    <font>
      <b/>
      <sz val="16"/>
      <color rgb="FFFF0000"/>
      <name val="Arial"/>
      <family val="2"/>
    </font>
    <font>
      <b/>
      <sz val="20"/>
      <color rgb="FFFF0000"/>
      <name val="Arial"/>
      <family val="2"/>
    </font>
    <font>
      <sz val="14"/>
      <color theme="0"/>
      <name val="Arial"/>
      <family val="2"/>
    </font>
    <font>
      <b/>
      <sz val="14"/>
      <color theme="0"/>
      <name val="Arial"/>
      <family val="2"/>
    </font>
    <font>
      <b/>
      <sz val="17"/>
      <color theme="0"/>
      <name val="Arial"/>
      <family val="2"/>
    </font>
    <font>
      <b/>
      <sz val="16"/>
      <color theme="1"/>
      <name val="Arial"/>
      <family val="2"/>
    </font>
    <font>
      <sz val="16"/>
      <color indexed="63"/>
      <name val="Arial"/>
      <family val="2"/>
    </font>
    <font>
      <b/>
      <sz val="16"/>
      <color indexed="63"/>
      <name val="Arial"/>
      <family val="2"/>
    </font>
    <font>
      <b/>
      <sz val="20"/>
      <color theme="1"/>
      <name val="Arial"/>
      <family val="2"/>
    </font>
  </fonts>
  <fills count="15">
    <fill>
      <patternFill patternType="none"/>
    </fill>
    <fill>
      <patternFill patternType="gray125"/>
    </fill>
    <fill>
      <patternFill patternType="solid">
        <fgColor indexed="9"/>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4.9989318521683403E-2"/>
        <bgColor indexed="64"/>
      </patternFill>
    </fill>
    <fill>
      <patternFill patternType="solid">
        <fgColor theme="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4C7A"/>
        <bgColor indexed="64"/>
      </patternFill>
    </fill>
    <fill>
      <patternFill patternType="solid">
        <fgColor rgb="FF366092"/>
        <bgColor indexed="64"/>
      </patternFill>
    </fill>
    <fill>
      <patternFill patternType="solid">
        <fgColor theme="8" tint="0.79998168889431442"/>
        <bgColor indexed="64"/>
      </patternFill>
    </fill>
  </fills>
  <borders count="16">
    <border>
      <left/>
      <right/>
      <top/>
      <bottom/>
      <diagonal/>
    </border>
    <border>
      <left/>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
      <left/>
      <right style="thick">
        <color theme="0"/>
      </right>
      <top style="thick">
        <color theme="0"/>
      </top>
      <bottom/>
      <diagonal/>
    </border>
    <border>
      <left/>
      <right style="thick">
        <color theme="0"/>
      </right>
      <top/>
      <bottom/>
      <diagonal/>
    </border>
    <border>
      <left/>
      <right style="thick">
        <color theme="0"/>
      </right>
      <top style="thick">
        <color theme="0"/>
      </top>
      <bottom style="thick">
        <color theme="0"/>
      </bottom>
      <diagonal/>
    </border>
    <border>
      <left/>
      <right style="thick">
        <color theme="0"/>
      </right>
      <top/>
      <bottom style="thick">
        <color theme="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bottom/>
      <diagonal/>
    </border>
  </borders>
  <cellStyleXfs count="5">
    <xf numFmtId="0" fontId="0" fillId="0" borderId="0"/>
    <xf numFmtId="164" fontId="1" fillId="0" borderId="0" applyFont="0" applyFill="0" applyBorder="0" applyAlignment="0" applyProtection="0"/>
    <xf numFmtId="174" fontId="1" fillId="0" borderId="0" applyFont="0" applyFill="0" applyBorder="0" applyAlignment="0" applyProtection="0"/>
    <xf numFmtId="9" fontId="1" fillId="0" borderId="0" applyFont="0" applyFill="0" applyBorder="0" applyAlignment="0" applyProtection="0"/>
    <xf numFmtId="0" fontId="1" fillId="0" borderId="0"/>
  </cellStyleXfs>
  <cellXfs count="224">
    <xf numFmtId="0" fontId="0" fillId="0" borderId="0" xfId="0"/>
    <xf numFmtId="0" fontId="2" fillId="2" borderId="0" xfId="4" applyFont="1" applyFill="1"/>
    <xf numFmtId="0" fontId="3" fillId="2" borderId="0" xfId="4" applyFont="1" applyFill="1"/>
    <xf numFmtId="14" fontId="3" fillId="2" borderId="0" xfId="4" applyNumberFormat="1" applyFont="1" applyFill="1"/>
    <xf numFmtId="3" fontId="3" fillId="2" borderId="0" xfId="4" applyNumberFormat="1" applyFont="1" applyFill="1"/>
    <xf numFmtId="0" fontId="1" fillId="0" borderId="0" xfId="4"/>
    <xf numFmtId="0" fontId="4" fillId="2" borderId="0" xfId="4" applyFont="1" applyFill="1" applyAlignment="1">
      <alignment horizontal="center"/>
    </xf>
    <xf numFmtId="0" fontId="4" fillId="2" borderId="0" xfId="4" applyFont="1" applyFill="1"/>
    <xf numFmtId="0" fontId="5" fillId="2" borderId="0" xfId="4" applyFont="1" applyFill="1" applyAlignment="1">
      <alignment horizontal="left"/>
    </xf>
    <xf numFmtId="0" fontId="3" fillId="2" borderId="0" xfId="4" applyFont="1" applyFill="1" applyAlignment="1">
      <alignment horizontal="left" wrapText="1"/>
    </xf>
    <xf numFmtId="0" fontId="6" fillId="2" borderId="0" xfId="4" applyFont="1" applyFill="1" applyAlignment="1">
      <alignment vertical="center"/>
    </xf>
    <xf numFmtId="0" fontId="3" fillId="2" borderId="0" xfId="4" applyFont="1" applyFill="1" applyAlignment="1">
      <alignment horizontal="left"/>
    </xf>
    <xf numFmtId="0" fontId="6" fillId="2" borderId="0" xfId="4" applyFont="1" applyFill="1" applyAlignment="1">
      <alignment horizontal="center" vertical="center"/>
    </xf>
    <xf numFmtId="0" fontId="3" fillId="2" borderId="0" xfId="4" applyFont="1" applyFill="1" applyAlignment="1" applyProtection="1">
      <alignment horizontal="left"/>
      <protection locked="0" hidden="1"/>
    </xf>
    <xf numFmtId="0" fontId="7" fillId="2" borderId="0" xfId="4" applyFont="1" applyFill="1"/>
    <xf numFmtId="17" fontId="7" fillId="2" borderId="0" xfId="4" applyNumberFormat="1" applyFont="1" applyFill="1" applyAlignment="1">
      <alignment horizontal="left"/>
    </xf>
    <xf numFmtId="0" fontId="8" fillId="2" borderId="0" xfId="4" applyFont="1" applyFill="1" applyAlignment="1">
      <alignment horizontal="center" vertical="center"/>
    </xf>
    <xf numFmtId="0" fontId="9" fillId="2" borderId="0" xfId="4" applyFont="1" applyFill="1"/>
    <xf numFmtId="0" fontId="10" fillId="2" borderId="0" xfId="4" applyFont="1" applyFill="1"/>
    <xf numFmtId="0" fontId="11" fillId="2" borderId="0" xfId="4" applyFont="1" applyFill="1"/>
    <xf numFmtId="0" fontId="12" fillId="2" borderId="0" xfId="4" applyFont="1" applyFill="1" applyAlignment="1">
      <alignment horizontal="left" vertical="top" wrapText="1"/>
    </xf>
    <xf numFmtId="3" fontId="10" fillId="3" borderId="1" xfId="4" applyNumberFormat="1" applyFont="1" applyFill="1" applyBorder="1" applyAlignment="1" applyProtection="1">
      <alignment horizontal="center" vertical="center"/>
      <protection hidden="1"/>
    </xf>
    <xf numFmtId="3" fontId="10" fillId="4" borderId="1" xfId="4" applyNumberFormat="1" applyFont="1" applyFill="1" applyBorder="1" applyAlignment="1" applyProtection="1">
      <alignment horizontal="center" vertical="center"/>
      <protection hidden="1"/>
    </xf>
    <xf numFmtId="3" fontId="13" fillId="5" borderId="0" xfId="4" applyNumberFormat="1" applyFont="1" applyFill="1" applyAlignment="1" applyProtection="1">
      <alignment horizontal="center" vertical="center"/>
      <protection hidden="1"/>
    </xf>
    <xf numFmtId="0" fontId="14" fillId="0" borderId="0" xfId="4" applyFont="1" applyAlignment="1" applyProtection="1">
      <alignment vertical="center"/>
      <protection hidden="1"/>
    </xf>
    <xf numFmtId="164" fontId="14" fillId="0" borderId="0" xfId="1" applyFont="1" applyFill="1" applyAlignment="1" applyProtection="1">
      <alignment horizontal="center" vertical="center"/>
      <protection hidden="1"/>
    </xf>
    <xf numFmtId="164" fontId="14" fillId="0" borderId="0" xfId="1" applyFont="1" applyAlignment="1" applyProtection="1">
      <alignment vertical="center"/>
      <protection hidden="1"/>
    </xf>
    <xf numFmtId="0" fontId="14" fillId="2" borderId="0" xfId="4" applyFont="1" applyFill="1" applyAlignment="1" applyProtection="1">
      <alignment vertical="center"/>
      <protection hidden="1"/>
    </xf>
    <xf numFmtId="0" fontId="15" fillId="6" borderId="0" xfId="4" applyFont="1" applyFill="1" applyAlignment="1" applyProtection="1">
      <alignment vertical="center"/>
      <protection hidden="1"/>
    </xf>
    <xf numFmtId="0" fontId="16" fillId="6" borderId="0" xfId="4" applyFont="1" applyFill="1" applyAlignment="1" applyProtection="1">
      <alignment vertical="center"/>
      <protection hidden="1"/>
    </xf>
    <xf numFmtId="0" fontId="17" fillId="6" borderId="0" xfId="4" applyFont="1" applyFill="1" applyAlignment="1" applyProtection="1">
      <alignment vertical="center"/>
      <protection hidden="1"/>
    </xf>
    <xf numFmtId="164" fontId="17" fillId="6" borderId="0" xfId="1" applyFont="1" applyFill="1" applyAlignment="1" applyProtection="1">
      <alignment vertical="center"/>
      <protection hidden="1"/>
    </xf>
    <xf numFmtId="0" fontId="17" fillId="6" borderId="0" xfId="4" applyFont="1" applyFill="1" applyAlignment="1" applyProtection="1">
      <alignment vertical="center" wrapText="1"/>
      <protection hidden="1"/>
    </xf>
    <xf numFmtId="0" fontId="16" fillId="7" borderId="0" xfId="4" applyFont="1" applyFill="1" applyAlignment="1" applyProtection="1">
      <alignment horizontal="center" vertical="center"/>
      <protection hidden="1"/>
    </xf>
    <xf numFmtId="0" fontId="17" fillId="7" borderId="0" xfId="4" applyFont="1" applyFill="1" applyAlignment="1" applyProtection="1">
      <alignment horizontal="center" vertical="center"/>
      <protection hidden="1"/>
    </xf>
    <xf numFmtId="165" fontId="17" fillId="7" borderId="0" xfId="3" applyNumberFormat="1" applyFont="1" applyFill="1" applyAlignment="1" applyProtection="1">
      <alignment horizontal="center" vertical="center"/>
      <protection hidden="1"/>
    </xf>
    <xf numFmtId="164" fontId="17" fillId="7" borderId="0" xfId="1" applyFont="1" applyFill="1" applyAlignment="1" applyProtection="1">
      <alignment horizontal="center" vertical="center"/>
      <protection hidden="1"/>
    </xf>
    <xf numFmtId="0" fontId="14" fillId="7" borderId="0" xfId="4" applyFont="1" applyFill="1" applyAlignment="1" applyProtection="1">
      <alignment vertical="center"/>
      <protection hidden="1"/>
    </xf>
    <xf numFmtId="0" fontId="17" fillId="7" borderId="0" xfId="4" applyFont="1" applyFill="1" applyAlignment="1" applyProtection="1">
      <alignment horizontal="right" vertical="center" wrapText="1"/>
      <protection hidden="1"/>
    </xf>
    <xf numFmtId="0" fontId="17" fillId="2" borderId="0" xfId="4" applyFont="1" applyFill="1" applyAlignment="1" applyProtection="1">
      <alignment horizontal="right" vertical="center" wrapText="1"/>
      <protection hidden="1"/>
    </xf>
    <xf numFmtId="0" fontId="16" fillId="7" borderId="0" xfId="4" applyFont="1" applyFill="1" applyAlignment="1" applyProtection="1">
      <alignment horizontal="left" vertical="center"/>
      <protection hidden="1"/>
    </xf>
    <xf numFmtId="166" fontId="16" fillId="7" borderId="0" xfId="4" applyNumberFormat="1" applyFont="1" applyFill="1" applyAlignment="1" applyProtection="1">
      <alignment horizontal="left" vertical="center"/>
      <protection hidden="1"/>
    </xf>
    <xf numFmtId="166" fontId="17" fillId="7" borderId="0" xfId="4" applyNumberFormat="1" applyFont="1" applyFill="1" applyAlignment="1" applyProtection="1">
      <alignment horizontal="left" vertical="center"/>
      <protection hidden="1"/>
    </xf>
    <xf numFmtId="0" fontId="16" fillId="7" borderId="0" xfId="4" applyFont="1" applyFill="1" applyAlignment="1" applyProtection="1">
      <alignment horizontal="right" vertical="center"/>
      <protection hidden="1"/>
    </xf>
    <xf numFmtId="167" fontId="18" fillId="7" borderId="0" xfId="4" applyNumberFormat="1" applyFont="1" applyFill="1" applyAlignment="1" applyProtection="1">
      <alignment horizontal="right" vertical="center"/>
      <protection hidden="1"/>
    </xf>
    <xf numFmtId="164" fontId="18" fillId="7" borderId="0" xfId="1" applyFont="1" applyFill="1" applyAlignment="1" applyProtection="1">
      <alignment horizontal="right" vertical="center"/>
      <protection hidden="1"/>
    </xf>
    <xf numFmtId="164" fontId="16" fillId="7" borderId="0" xfId="1" applyFont="1" applyFill="1" applyAlignment="1" applyProtection="1">
      <alignment horizontal="right" vertical="center"/>
      <protection hidden="1"/>
    </xf>
    <xf numFmtId="0" fontId="19" fillId="0" borderId="0" xfId="4" applyFont="1"/>
    <xf numFmtId="0" fontId="17" fillId="7" borderId="0" xfId="4" applyFont="1" applyFill="1" applyAlignment="1" applyProtection="1">
      <alignment horizontal="right" vertical="center"/>
      <protection hidden="1"/>
    </xf>
    <xf numFmtId="0" fontId="17" fillId="2" borderId="0" xfId="4" applyFont="1" applyFill="1" applyAlignment="1" applyProtection="1">
      <alignment horizontal="right" vertical="center"/>
      <protection hidden="1"/>
    </xf>
    <xf numFmtId="0" fontId="20" fillId="8" borderId="0" xfId="4" applyFont="1" applyFill="1" applyAlignment="1" applyProtection="1">
      <alignment horizontal="centerContinuous" vertical="center" wrapText="1"/>
      <protection hidden="1"/>
    </xf>
    <xf numFmtId="0" fontId="20" fillId="8" borderId="0" xfId="4" applyFont="1" applyFill="1" applyAlignment="1" applyProtection="1">
      <alignment horizontal="center" vertical="center"/>
      <protection hidden="1"/>
    </xf>
    <xf numFmtId="168" fontId="10" fillId="7" borderId="0" xfId="3" applyNumberFormat="1" applyFont="1" applyFill="1" applyBorder="1" applyAlignment="1" applyProtection="1">
      <alignment horizontal="center" vertical="center"/>
      <protection hidden="1"/>
    </xf>
    <xf numFmtId="0" fontId="20" fillId="8" borderId="0" xfId="4" applyFont="1" applyFill="1" applyAlignment="1" applyProtection="1">
      <alignment horizontal="center" vertical="center" wrapText="1"/>
      <protection hidden="1"/>
    </xf>
    <xf numFmtId="0" fontId="20" fillId="8" borderId="0" xfId="4" applyFont="1" applyFill="1" applyAlignment="1" applyProtection="1">
      <alignment vertical="center"/>
      <protection hidden="1"/>
    </xf>
    <xf numFmtId="0" fontId="15" fillId="9" borderId="0" xfId="4" applyFont="1" applyFill="1" applyAlignment="1" applyProtection="1">
      <alignment horizontal="center" vertical="center"/>
      <protection hidden="1"/>
    </xf>
    <xf numFmtId="15" fontId="10" fillId="6" borderId="2" xfId="4" applyNumberFormat="1" applyFont="1" applyFill="1" applyBorder="1" applyAlignment="1" applyProtection="1">
      <alignment horizontal="center" vertical="center"/>
      <protection hidden="1"/>
    </xf>
    <xf numFmtId="15" fontId="21" fillId="6" borderId="3" xfId="4" applyNumberFormat="1" applyFont="1" applyFill="1" applyBorder="1" applyAlignment="1" applyProtection="1">
      <alignment horizontal="left" vertical="center"/>
      <protection hidden="1"/>
    </xf>
    <xf numFmtId="0" fontId="10" fillId="6" borderId="3" xfId="4" applyFont="1" applyFill="1" applyBorder="1" applyAlignment="1" applyProtection="1">
      <alignment horizontal="center" vertical="center"/>
      <protection hidden="1"/>
    </xf>
    <xf numFmtId="10" fontId="10" fillId="6" borderId="3" xfId="4" applyNumberFormat="1" applyFont="1" applyFill="1" applyBorder="1" applyAlignment="1" applyProtection="1">
      <alignment horizontal="center" vertical="center"/>
      <protection hidden="1"/>
    </xf>
    <xf numFmtId="3" fontId="10" fillId="6" borderId="3" xfId="4" applyNumberFormat="1" applyFont="1" applyFill="1" applyBorder="1" applyAlignment="1" applyProtection="1">
      <alignment horizontal="center" vertical="center"/>
      <protection hidden="1"/>
    </xf>
    <xf numFmtId="168" fontId="10" fillId="6" borderId="3" xfId="3" applyNumberFormat="1" applyFont="1" applyFill="1" applyBorder="1" applyAlignment="1" applyProtection="1">
      <alignment horizontal="center" vertical="center"/>
      <protection hidden="1"/>
    </xf>
    <xf numFmtId="169" fontId="10" fillId="6" borderId="3" xfId="4" applyNumberFormat="1" applyFont="1" applyFill="1" applyBorder="1" applyAlignment="1" applyProtection="1">
      <alignment horizontal="center" vertical="center"/>
      <protection hidden="1"/>
    </xf>
    <xf numFmtId="4" fontId="10" fillId="6" borderId="3" xfId="4" applyNumberFormat="1" applyFont="1" applyFill="1" applyBorder="1" applyAlignment="1" applyProtection="1">
      <alignment horizontal="center" vertical="center"/>
      <protection hidden="1"/>
    </xf>
    <xf numFmtId="0" fontId="10" fillId="7" borderId="0" xfId="3" applyNumberFormat="1" applyFont="1" applyFill="1" applyBorder="1" applyAlignment="1" applyProtection="1">
      <alignment horizontal="center" vertical="center"/>
      <protection hidden="1"/>
    </xf>
    <xf numFmtId="168" fontId="22" fillId="7" borderId="0" xfId="3" applyNumberFormat="1" applyFont="1" applyFill="1" applyAlignment="1" applyProtection="1">
      <alignment vertical="center"/>
      <protection hidden="1"/>
    </xf>
    <xf numFmtId="15" fontId="10" fillId="10" borderId="2" xfId="4" applyNumberFormat="1" applyFont="1" applyFill="1" applyBorder="1" applyAlignment="1" applyProtection="1">
      <alignment horizontal="center" vertical="center"/>
      <protection hidden="1"/>
    </xf>
    <xf numFmtId="0" fontId="10" fillId="10" borderId="3" xfId="4" applyFont="1" applyFill="1" applyBorder="1" applyAlignment="1" applyProtection="1">
      <alignment horizontal="center" vertical="center"/>
      <protection hidden="1"/>
    </xf>
    <xf numFmtId="10" fontId="10" fillId="10" borderId="3" xfId="3" applyNumberFormat="1" applyFont="1" applyFill="1" applyBorder="1" applyAlignment="1" applyProtection="1">
      <alignment horizontal="center" vertical="center"/>
      <protection hidden="1"/>
    </xf>
    <xf numFmtId="3" fontId="10" fillId="10" borderId="3" xfId="4" applyNumberFormat="1" applyFont="1" applyFill="1" applyBorder="1" applyAlignment="1" applyProtection="1">
      <alignment horizontal="center" vertical="center"/>
      <protection hidden="1"/>
    </xf>
    <xf numFmtId="168" fontId="10" fillId="10" borderId="3" xfId="3" applyNumberFormat="1" applyFont="1" applyFill="1" applyBorder="1" applyAlignment="1" applyProtection="1">
      <alignment horizontal="center" vertical="center"/>
      <protection hidden="1"/>
    </xf>
    <xf numFmtId="169" fontId="10" fillId="10" borderId="3" xfId="4" applyNumberFormat="1" applyFont="1" applyFill="1" applyBorder="1" applyAlignment="1" applyProtection="1">
      <alignment horizontal="center" vertical="center"/>
      <protection hidden="1"/>
    </xf>
    <xf numFmtId="4" fontId="10" fillId="10" borderId="3" xfId="4" applyNumberFormat="1" applyFont="1" applyFill="1" applyBorder="1" applyAlignment="1" applyProtection="1">
      <alignment horizontal="center" vertical="center"/>
      <protection hidden="1"/>
    </xf>
    <xf numFmtId="15" fontId="21" fillId="6" borderId="3" xfId="4" applyNumberFormat="1" applyFont="1" applyFill="1" applyBorder="1" applyAlignment="1" applyProtection="1">
      <alignment horizontal="center" vertical="center"/>
      <protection hidden="1"/>
    </xf>
    <xf numFmtId="0" fontId="15" fillId="9" borderId="4" xfId="4" applyFont="1" applyFill="1" applyBorder="1" applyAlignment="1" applyProtection="1">
      <alignment horizontal="center" vertical="center"/>
      <protection hidden="1"/>
    </xf>
    <xf numFmtId="0" fontId="20" fillId="8" borderId="3" xfId="4" applyFont="1" applyFill="1" applyBorder="1" applyAlignment="1" applyProtection="1">
      <alignment horizontal="center" vertical="center"/>
      <protection hidden="1"/>
    </xf>
    <xf numFmtId="3" fontId="20" fillId="8" borderId="0" xfId="4" applyNumberFormat="1" applyFont="1" applyFill="1" applyAlignment="1" applyProtection="1">
      <alignment horizontal="center" vertical="center"/>
      <protection hidden="1"/>
    </xf>
    <xf numFmtId="4" fontId="23" fillId="8" borderId="0" xfId="4" applyNumberFormat="1" applyFont="1" applyFill="1" applyAlignment="1" applyProtection="1">
      <alignment horizontal="center" vertical="center"/>
      <protection hidden="1"/>
    </xf>
    <xf numFmtId="4" fontId="20" fillId="8" borderId="0" xfId="4" applyNumberFormat="1" applyFont="1" applyFill="1" applyAlignment="1" applyProtection="1">
      <alignment horizontal="center" vertical="center"/>
      <protection hidden="1"/>
    </xf>
    <xf numFmtId="0" fontId="15" fillId="9" borderId="5" xfId="4" applyFont="1" applyFill="1" applyBorder="1" applyAlignment="1" applyProtection="1">
      <alignment horizontal="center" vertical="center" wrapText="1"/>
      <protection hidden="1"/>
    </xf>
    <xf numFmtId="0" fontId="15" fillId="9" borderId="6" xfId="4" applyFont="1" applyFill="1" applyBorder="1" applyAlignment="1" applyProtection="1">
      <alignment horizontal="center" vertical="center" wrapText="1"/>
      <protection hidden="1"/>
    </xf>
    <xf numFmtId="3" fontId="14" fillId="2" borderId="0" xfId="4" applyNumberFormat="1" applyFont="1" applyFill="1" applyAlignment="1" applyProtection="1">
      <alignment vertical="center"/>
      <protection hidden="1"/>
    </xf>
    <xf numFmtId="0" fontId="15" fillId="9" borderId="0" xfId="4" applyFont="1" applyFill="1" applyAlignment="1" applyProtection="1">
      <alignment horizontal="center" vertical="center" wrapText="1"/>
      <protection hidden="1"/>
    </xf>
    <xf numFmtId="0" fontId="15" fillId="9" borderId="7" xfId="4" applyFont="1" applyFill="1" applyBorder="1" applyAlignment="1" applyProtection="1">
      <alignment horizontal="center" vertical="center" wrapText="1"/>
      <protection hidden="1"/>
    </xf>
    <xf numFmtId="0" fontId="1" fillId="7" borderId="0" xfId="4" applyFill="1"/>
    <xf numFmtId="168" fontId="16" fillId="6" borderId="2"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center" vertical="center"/>
      <protection hidden="1"/>
    </xf>
    <xf numFmtId="3" fontId="18" fillId="6" borderId="3" xfId="4" applyNumberFormat="1" applyFont="1" applyFill="1" applyBorder="1" applyAlignment="1" applyProtection="1">
      <alignment horizontal="right" vertical="center"/>
      <protection hidden="1"/>
    </xf>
    <xf numFmtId="10" fontId="18" fillId="6" borderId="8" xfId="3" applyNumberFormat="1" applyFont="1" applyFill="1" applyBorder="1" applyAlignment="1" applyProtection="1">
      <alignment vertical="center"/>
      <protection hidden="1"/>
    </xf>
    <xf numFmtId="168" fontId="16" fillId="10" borderId="2"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center" vertical="top" wrapText="1"/>
      <protection hidden="1"/>
    </xf>
    <xf numFmtId="3" fontId="18" fillId="10" borderId="3" xfId="4" applyNumberFormat="1" applyFont="1" applyFill="1" applyBorder="1" applyAlignment="1" applyProtection="1">
      <alignment horizontal="right" vertical="center"/>
      <protection hidden="1"/>
    </xf>
    <xf numFmtId="10" fontId="18" fillId="10" borderId="3" xfId="4" applyNumberFormat="1" applyFont="1" applyFill="1" applyBorder="1" applyAlignment="1" applyProtection="1">
      <alignment horizontal="right" vertical="center"/>
      <protection hidden="1"/>
    </xf>
    <xf numFmtId="0" fontId="24" fillId="8" borderId="0" xfId="4" applyFont="1" applyFill="1" applyAlignment="1" applyProtection="1">
      <alignment horizontal="center" vertical="center" wrapText="1"/>
      <protection hidden="1"/>
    </xf>
    <xf numFmtId="3" fontId="24" fillId="8" borderId="0" xfId="4" applyNumberFormat="1" applyFont="1" applyFill="1" applyAlignment="1" applyProtection="1">
      <alignment horizontal="center" vertical="center"/>
      <protection hidden="1"/>
    </xf>
    <xf numFmtId="9" fontId="24" fillId="8" borderId="0" xfId="3" applyFont="1" applyFill="1" applyBorder="1" applyAlignment="1" applyProtection="1">
      <alignment horizontal="right" vertical="center" wrapText="1"/>
      <protection hidden="1"/>
    </xf>
    <xf numFmtId="170" fontId="25" fillId="2" borderId="0" xfId="1" applyNumberFormat="1" applyFont="1" applyFill="1" applyAlignment="1" applyProtection="1">
      <alignment vertical="center"/>
      <protection hidden="1"/>
    </xf>
    <xf numFmtId="164" fontId="14" fillId="2" borderId="0" xfId="1" applyFont="1" applyFill="1" applyAlignment="1" applyProtection="1">
      <alignment vertical="center"/>
      <protection hidden="1"/>
    </xf>
    <xf numFmtId="0" fontId="26" fillId="2" borderId="0" xfId="4" applyFont="1" applyFill="1" applyAlignment="1" applyProtection="1">
      <alignment vertical="center"/>
      <protection hidden="1"/>
    </xf>
    <xf numFmtId="164" fontId="27" fillId="2" borderId="0" xfId="1" applyFont="1" applyFill="1" applyAlignment="1" applyProtection="1">
      <alignment vertical="center"/>
      <protection hidden="1"/>
    </xf>
    <xf numFmtId="1" fontId="28" fillId="2" borderId="0" xfId="4" applyNumberFormat="1" applyFont="1" applyFill="1" applyAlignment="1" applyProtection="1">
      <alignment vertical="center"/>
      <protection hidden="1"/>
    </xf>
    <xf numFmtId="0" fontId="29" fillId="7" borderId="0" xfId="4" applyFont="1" applyFill="1" applyAlignment="1" applyProtection="1">
      <alignment horizontal="center" vertical="center" wrapText="1"/>
      <protection hidden="1"/>
    </xf>
    <xf numFmtId="164" fontId="29" fillId="7" borderId="0" xfId="1" applyFont="1" applyFill="1" applyAlignment="1" applyProtection="1">
      <alignment horizontal="center" vertical="center" wrapText="1"/>
      <protection hidden="1"/>
    </xf>
    <xf numFmtId="1" fontId="29" fillId="7" borderId="0" xfId="4" applyNumberFormat="1" applyFont="1" applyFill="1" applyAlignment="1" applyProtection="1">
      <alignment horizontal="center" vertical="center" wrapText="1"/>
      <protection hidden="1"/>
    </xf>
    <xf numFmtId="3" fontId="29" fillId="7" borderId="0" xfId="4" applyNumberFormat="1" applyFont="1" applyFill="1" applyAlignment="1" applyProtection="1">
      <alignment horizontal="center" vertical="center"/>
      <protection hidden="1"/>
    </xf>
    <xf numFmtId="9" fontId="29" fillId="7" borderId="0" xfId="3" applyFont="1" applyFill="1" applyBorder="1" applyAlignment="1" applyProtection="1">
      <alignment horizontal="right" vertical="center" wrapText="1"/>
      <protection hidden="1"/>
    </xf>
    <xf numFmtId="0" fontId="15" fillId="9" borderId="4" xfId="4" applyFont="1" applyFill="1" applyBorder="1" applyAlignment="1" applyProtection="1">
      <alignment horizontal="center" vertical="center" wrapText="1"/>
      <protection hidden="1"/>
    </xf>
    <xf numFmtId="0" fontId="15" fillId="9" borderId="9" xfId="4" applyFont="1" applyFill="1" applyBorder="1" applyAlignment="1" applyProtection="1">
      <alignment horizontal="center" vertical="center" wrapText="1"/>
      <protection hidden="1"/>
    </xf>
    <xf numFmtId="0" fontId="15" fillId="9" borderId="5" xfId="4" applyFont="1" applyFill="1" applyBorder="1" applyAlignment="1" applyProtection="1">
      <alignment vertical="center" wrapText="1"/>
      <protection hidden="1"/>
    </xf>
    <xf numFmtId="0" fontId="15" fillId="9" borderId="6" xfId="4" applyFont="1" applyFill="1" applyBorder="1" applyAlignment="1" applyProtection="1">
      <alignment vertical="center" wrapText="1"/>
      <protection hidden="1"/>
    </xf>
    <xf numFmtId="168" fontId="10" fillId="6" borderId="3" xfId="4" applyNumberFormat="1" applyFont="1" applyFill="1" applyBorder="1" applyAlignment="1" applyProtection="1">
      <alignment horizontal="center" vertical="center"/>
      <protection hidden="1"/>
    </xf>
    <xf numFmtId="0" fontId="30" fillId="7" borderId="0" xfId="4" applyFont="1" applyFill="1" applyAlignment="1" applyProtection="1">
      <alignment horizontal="center" vertical="center" wrapText="1"/>
      <protection hidden="1"/>
    </xf>
    <xf numFmtId="0" fontId="15" fillId="9" borderId="0" xfId="4" applyFont="1" applyFill="1" applyAlignment="1" applyProtection="1">
      <alignment vertical="center" wrapText="1"/>
      <protection hidden="1"/>
    </xf>
    <xf numFmtId="0" fontId="15" fillId="9" borderId="7" xfId="4" applyFont="1" applyFill="1" applyBorder="1" applyAlignment="1" applyProtection="1">
      <alignment vertical="center" wrapText="1"/>
      <protection hidden="1"/>
    </xf>
    <xf numFmtId="171" fontId="10" fillId="10" borderId="3" xfId="4" applyNumberFormat="1" applyFont="1" applyFill="1" applyBorder="1" applyAlignment="1" applyProtection="1">
      <alignment horizontal="center" vertical="center"/>
      <protection hidden="1"/>
    </xf>
    <xf numFmtId="10" fontId="10" fillId="10" borderId="3" xfId="4" applyNumberFormat="1" applyFont="1" applyFill="1" applyBorder="1" applyAlignment="1" applyProtection="1">
      <alignment horizontal="center" vertical="center"/>
      <protection hidden="1"/>
    </xf>
    <xf numFmtId="168" fontId="10" fillId="10" borderId="3" xfId="4" applyNumberFormat="1" applyFont="1" applyFill="1" applyBorder="1" applyAlignment="1" applyProtection="1">
      <alignment horizontal="center" vertical="center"/>
      <protection hidden="1"/>
    </xf>
    <xf numFmtId="0" fontId="26" fillId="7" borderId="0" xfId="4" applyFont="1" applyFill="1" applyAlignment="1" applyProtection="1">
      <alignment vertical="center"/>
      <protection hidden="1"/>
    </xf>
    <xf numFmtId="172" fontId="26" fillId="7" borderId="0" xfId="1" applyNumberFormat="1" applyFont="1" applyFill="1" applyAlignment="1" applyProtection="1">
      <alignment vertical="center"/>
      <protection hidden="1"/>
    </xf>
    <xf numFmtId="3" fontId="27" fillId="7" borderId="0" xfId="4" applyNumberFormat="1" applyFont="1" applyFill="1" applyAlignment="1" applyProtection="1">
      <alignment vertical="center"/>
      <protection hidden="1"/>
    </xf>
    <xf numFmtId="168" fontId="14" fillId="2" borderId="0" xfId="3" applyNumberFormat="1" applyFont="1" applyFill="1" applyAlignment="1" applyProtection="1">
      <alignment vertical="center"/>
      <protection hidden="1"/>
    </xf>
    <xf numFmtId="0" fontId="20" fillId="8" borderId="3" xfId="4" applyFont="1" applyFill="1" applyBorder="1" applyAlignment="1" applyProtection="1">
      <alignment horizontal="center" vertical="center" wrapText="1"/>
      <protection hidden="1"/>
    </xf>
    <xf numFmtId="164" fontId="23" fillId="8" borderId="0" xfId="1" applyFont="1" applyFill="1" applyBorder="1" applyAlignment="1" applyProtection="1">
      <alignment horizontal="center" vertical="center"/>
      <protection hidden="1"/>
    </xf>
    <xf numFmtId="168" fontId="20" fillId="8" borderId="0" xfId="3" applyNumberFormat="1" applyFont="1" applyFill="1" applyBorder="1" applyAlignment="1" applyProtection="1">
      <alignment horizontal="center" vertical="center"/>
      <protection hidden="1"/>
    </xf>
    <xf numFmtId="0" fontId="15" fillId="11" borderId="5" xfId="4" applyFont="1" applyFill="1" applyBorder="1" applyAlignment="1" applyProtection="1">
      <alignment horizontal="center" vertical="center" wrapText="1"/>
      <protection hidden="1"/>
    </xf>
    <xf numFmtId="0" fontId="15" fillId="11" borderId="6" xfId="4" applyFont="1" applyFill="1" applyBorder="1" applyAlignment="1" applyProtection="1">
      <alignment horizontal="center" vertical="center" wrapText="1"/>
      <protection hidden="1"/>
    </xf>
    <xf numFmtId="0" fontId="20" fillId="8" borderId="5" xfId="4" applyFont="1" applyFill="1" applyBorder="1" applyAlignment="1" applyProtection="1">
      <alignment horizontal="center" vertical="center" wrapText="1"/>
      <protection hidden="1"/>
    </xf>
    <xf numFmtId="10" fontId="23" fillId="8" borderId="0" xfId="1" applyNumberFormat="1" applyFont="1" applyFill="1" applyBorder="1" applyAlignment="1" applyProtection="1">
      <alignment horizontal="center" vertical="center"/>
      <protection hidden="1"/>
    </xf>
    <xf numFmtId="9" fontId="14" fillId="7" borderId="0" xfId="3" applyFont="1" applyFill="1" applyAlignment="1" applyProtection="1">
      <alignment vertical="center"/>
      <protection hidden="1"/>
    </xf>
    <xf numFmtId="2" fontId="20" fillId="8" borderId="0" xfId="1" applyNumberFormat="1" applyFont="1" applyFill="1" applyBorder="1" applyAlignment="1" applyProtection="1">
      <alignment horizontal="center" vertical="center"/>
      <protection hidden="1"/>
    </xf>
    <xf numFmtId="10" fontId="14" fillId="7" borderId="0" xfId="3" applyNumberFormat="1" applyFont="1" applyFill="1" applyBorder="1" applyAlignment="1" applyProtection="1">
      <alignment vertical="center"/>
      <protection hidden="1"/>
    </xf>
    <xf numFmtId="164" fontId="14" fillId="7" borderId="0" xfId="1" applyFont="1" applyFill="1" applyBorder="1" applyAlignment="1" applyProtection="1">
      <alignment vertical="center"/>
      <protection hidden="1"/>
    </xf>
    <xf numFmtId="2" fontId="20" fillId="8" borderId="0" xfId="3" applyNumberFormat="1" applyFont="1" applyFill="1" applyBorder="1" applyAlignment="1" applyProtection="1">
      <alignment horizontal="center" vertical="center"/>
      <protection hidden="1"/>
    </xf>
    <xf numFmtId="3" fontId="14" fillId="7" borderId="0" xfId="4" applyNumberFormat="1" applyFont="1" applyFill="1" applyAlignment="1" applyProtection="1">
      <alignment vertical="center"/>
      <protection hidden="1"/>
    </xf>
    <xf numFmtId="0" fontId="20" fillId="12" borderId="0" xfId="4" applyFont="1" applyFill="1" applyAlignment="1" applyProtection="1">
      <alignment horizontal="centerContinuous" vertical="center" wrapText="1"/>
      <protection hidden="1"/>
    </xf>
    <xf numFmtId="0" fontId="14" fillId="7" borderId="10" xfId="4" applyFont="1" applyFill="1" applyBorder="1" applyAlignment="1" applyProtection="1">
      <alignment vertical="center"/>
      <protection hidden="1"/>
    </xf>
    <xf numFmtId="0" fontId="14" fillId="7" borderId="11" xfId="4" applyFont="1" applyFill="1" applyBorder="1" applyAlignment="1" applyProtection="1">
      <alignment vertical="center"/>
      <protection hidden="1"/>
    </xf>
    <xf numFmtId="0" fontId="20" fillId="12" borderId="4" xfId="4" applyFont="1" applyFill="1" applyBorder="1" applyAlignment="1" applyProtection="1">
      <alignment horizontal="center" vertical="center" wrapText="1"/>
      <protection hidden="1"/>
    </xf>
    <xf numFmtId="0" fontId="15" fillId="9" borderId="3" xfId="4" applyFont="1" applyFill="1" applyBorder="1" applyAlignment="1" applyProtection="1">
      <alignment horizontal="center" vertical="center"/>
      <protection hidden="1"/>
    </xf>
    <xf numFmtId="0" fontId="15" fillId="9" borderId="8" xfId="4" applyFont="1" applyFill="1" applyBorder="1" applyAlignment="1" applyProtection="1">
      <alignment horizontal="center" vertical="center"/>
      <protection hidden="1"/>
    </xf>
    <xf numFmtId="15" fontId="10" fillId="10" borderId="2" xfId="4" applyNumberFormat="1" applyFont="1" applyFill="1" applyBorder="1" applyAlignment="1" applyProtection="1">
      <alignment horizontal="center" vertical="center"/>
      <protection hidden="1"/>
    </xf>
    <xf numFmtId="15" fontId="10" fillId="10" borderId="3" xfId="4" applyNumberFormat="1" applyFont="1" applyFill="1" applyBorder="1" applyAlignment="1" applyProtection="1">
      <alignment horizontal="center" vertical="center"/>
      <protection hidden="1"/>
    </xf>
    <xf numFmtId="3" fontId="10" fillId="10" borderId="3" xfId="4" applyNumberFormat="1" applyFont="1" applyFill="1" applyBorder="1" applyAlignment="1" applyProtection="1">
      <alignment horizontal="center" vertical="center"/>
      <protection hidden="1"/>
    </xf>
    <xf numFmtId="0" fontId="14" fillId="7" borderId="12" xfId="4" applyFont="1" applyFill="1" applyBorder="1" applyAlignment="1" applyProtection="1">
      <alignment vertical="center"/>
      <protection hidden="1"/>
    </xf>
    <xf numFmtId="0" fontId="14" fillId="7" borderId="13" xfId="4" applyFont="1" applyFill="1" applyBorder="1" applyAlignment="1" applyProtection="1">
      <alignment vertical="center"/>
      <protection hidden="1"/>
    </xf>
    <xf numFmtId="3" fontId="31" fillId="7" borderId="14" xfId="4" applyNumberFormat="1" applyFont="1" applyFill="1" applyBorder="1" applyAlignment="1" applyProtection="1">
      <alignment vertical="center"/>
      <protection hidden="1"/>
    </xf>
    <xf numFmtId="0" fontId="20" fillId="13" borderId="5" xfId="4" applyFont="1" applyFill="1" applyBorder="1" applyAlignment="1" applyProtection="1">
      <alignment horizontal="center" vertical="center" wrapText="1"/>
      <protection hidden="1"/>
    </xf>
    <xf numFmtId="0" fontId="17" fillId="0" borderId="0" xfId="4" applyFont="1" applyAlignment="1" applyProtection="1">
      <alignment horizontal="center" vertical="center" wrapText="1"/>
      <protection hidden="1"/>
    </xf>
    <xf numFmtId="0" fontId="20" fillId="13" borderId="0" xfId="4" applyFont="1" applyFill="1" applyAlignment="1" applyProtection="1">
      <alignment horizontal="center" vertical="center" wrapText="1"/>
      <protection hidden="1"/>
    </xf>
    <xf numFmtId="3" fontId="26" fillId="7" borderId="0" xfId="4" applyNumberFormat="1" applyFont="1" applyFill="1" applyAlignment="1" applyProtection="1">
      <alignment vertical="center"/>
      <protection hidden="1"/>
    </xf>
    <xf numFmtId="0" fontId="17" fillId="7" borderId="0" xfId="4" applyFont="1" applyFill="1" applyAlignment="1" applyProtection="1">
      <alignment horizontal="center" vertical="center" wrapText="1"/>
      <protection hidden="1"/>
    </xf>
    <xf numFmtId="3" fontId="15" fillId="7" borderId="0" xfId="4" applyNumberFormat="1" applyFont="1" applyFill="1" applyAlignment="1" applyProtection="1">
      <alignment horizontal="center" vertical="center" wrapText="1"/>
      <protection hidden="1"/>
    </xf>
    <xf numFmtId="164" fontId="14" fillId="7" borderId="0" xfId="1" applyFont="1" applyFill="1" applyAlignment="1" applyProtection="1">
      <alignment horizontal="center" vertical="center"/>
      <protection hidden="1"/>
    </xf>
    <xf numFmtId="164" fontId="14" fillId="7" borderId="0" xfId="1" applyFont="1" applyFill="1" applyAlignment="1" applyProtection="1">
      <alignment vertical="center"/>
      <protection hidden="1"/>
    </xf>
    <xf numFmtId="0" fontId="32" fillId="7" borderId="0" xfId="4" applyFont="1" applyFill="1" applyAlignment="1" applyProtection="1">
      <alignment horizontal="center" vertical="center"/>
      <protection hidden="1"/>
    </xf>
    <xf numFmtId="0" fontId="32" fillId="7" borderId="0" xfId="4" applyFont="1" applyFill="1" applyAlignment="1" applyProtection="1">
      <alignment vertical="center" wrapText="1"/>
      <protection hidden="1"/>
    </xf>
    <xf numFmtId="3" fontId="17" fillId="7" borderId="0" xfId="4" applyNumberFormat="1" applyFont="1" applyFill="1" applyAlignment="1" applyProtection="1">
      <alignment horizontal="right" vertical="center"/>
      <protection hidden="1"/>
    </xf>
    <xf numFmtId="4" fontId="17" fillId="7" borderId="0" xfId="4" applyNumberFormat="1" applyFont="1" applyFill="1" applyAlignment="1" applyProtection="1">
      <alignment horizontal="center" vertical="center"/>
      <protection hidden="1"/>
    </xf>
    <xf numFmtId="164" fontId="17" fillId="7" borderId="0" xfId="1" applyFont="1" applyFill="1" applyBorder="1" applyAlignment="1" applyProtection="1">
      <alignment horizontal="center" vertical="center"/>
      <protection hidden="1"/>
    </xf>
    <xf numFmtId="168" fontId="17" fillId="7" borderId="0" xfId="3" applyNumberFormat="1" applyFont="1" applyFill="1" applyBorder="1" applyAlignment="1" applyProtection="1">
      <alignment horizontal="center" vertical="center"/>
      <protection hidden="1"/>
    </xf>
    <xf numFmtId="164" fontId="14" fillId="7" borderId="0" xfId="1" applyFont="1" applyFill="1" applyBorder="1" applyAlignment="1" applyProtection="1">
      <alignment horizontal="center" vertical="center"/>
      <protection hidden="1"/>
    </xf>
    <xf numFmtId="168" fontId="14" fillId="7" borderId="0" xfId="3" applyNumberFormat="1" applyFont="1" applyFill="1" applyBorder="1" applyAlignment="1" applyProtection="1">
      <alignment horizontal="center" vertical="center"/>
      <protection hidden="1"/>
    </xf>
    <xf numFmtId="9" fontId="14" fillId="7" borderId="0" xfId="3" applyFont="1" applyFill="1" applyBorder="1" applyAlignment="1" applyProtection="1">
      <alignment vertical="center"/>
      <protection hidden="1"/>
    </xf>
    <xf numFmtId="173" fontId="14" fillId="2" borderId="0" xfId="4" applyNumberFormat="1" applyFont="1" applyFill="1" applyAlignment="1" applyProtection="1">
      <alignment vertical="center"/>
      <protection hidden="1"/>
    </xf>
    <xf numFmtId="0" fontId="32" fillId="8" borderId="0" xfId="4" applyFont="1" applyFill="1" applyAlignment="1" applyProtection="1">
      <alignment horizontal="center" vertical="center"/>
      <protection hidden="1"/>
    </xf>
    <xf numFmtId="0" fontId="14" fillId="2" borderId="0" xfId="4" applyFont="1" applyFill="1" applyAlignment="1" applyProtection="1">
      <alignment horizontal="center" vertical="center"/>
      <protection hidden="1"/>
    </xf>
    <xf numFmtId="0" fontId="33" fillId="8" borderId="0" xfId="4" applyFont="1" applyFill="1" applyAlignment="1" applyProtection="1">
      <alignment vertical="center" wrapText="1"/>
      <protection hidden="1"/>
    </xf>
    <xf numFmtId="164" fontId="10" fillId="10" borderId="3" xfId="1" applyFont="1" applyFill="1" applyBorder="1" applyAlignment="1" applyProtection="1">
      <alignment horizontal="center" vertical="center"/>
      <protection hidden="1"/>
    </xf>
    <xf numFmtId="3" fontId="10" fillId="10" borderId="8" xfId="4" applyNumberFormat="1" applyFont="1" applyFill="1" applyBorder="1" applyAlignment="1" applyProtection="1">
      <alignment horizontal="center" vertical="center"/>
      <protection hidden="1"/>
    </xf>
    <xf numFmtId="0" fontId="33" fillId="8" borderId="0" xfId="4" applyFont="1" applyFill="1" applyAlignment="1" applyProtection="1">
      <alignment vertical="center"/>
      <protection hidden="1"/>
    </xf>
    <xf numFmtId="164" fontId="10" fillId="6" borderId="3" xfId="1" applyFont="1" applyFill="1" applyBorder="1" applyAlignment="1" applyProtection="1">
      <alignment horizontal="center" vertical="center"/>
      <protection hidden="1"/>
    </xf>
    <xf numFmtId="3" fontId="10" fillId="6" borderId="8" xfId="4" applyNumberFormat="1" applyFont="1" applyFill="1" applyBorder="1" applyAlignment="1" applyProtection="1">
      <alignment horizontal="center" vertical="center"/>
      <protection hidden="1"/>
    </xf>
    <xf numFmtId="0" fontId="33" fillId="8" borderId="0" xfId="4" applyFont="1" applyFill="1" applyAlignment="1" applyProtection="1">
      <alignment horizontal="left" vertical="center"/>
      <protection hidden="1"/>
    </xf>
    <xf numFmtId="3" fontId="15" fillId="6" borderId="3" xfId="1" applyNumberFormat="1" applyFont="1" applyFill="1" applyBorder="1" applyAlignment="1" applyProtection="1">
      <alignment horizontal="center" vertical="center"/>
      <protection hidden="1"/>
    </xf>
    <xf numFmtId="3" fontId="15" fillId="6" borderId="3" xfId="3" applyNumberFormat="1" applyFont="1" applyFill="1" applyBorder="1" applyAlignment="1" applyProtection="1">
      <alignment horizontal="center" vertical="center"/>
      <protection hidden="1"/>
    </xf>
    <xf numFmtId="3" fontId="15" fillId="6" borderId="3" xfId="4" applyNumberFormat="1" applyFont="1" applyFill="1" applyBorder="1" applyAlignment="1" applyProtection="1">
      <alignment horizontal="center" vertical="center"/>
      <protection hidden="1"/>
    </xf>
    <xf numFmtId="4" fontId="10" fillId="6" borderId="8" xfId="4" applyNumberFormat="1" applyFont="1" applyFill="1" applyBorder="1" applyAlignment="1" applyProtection="1">
      <alignment horizontal="center" vertical="center"/>
      <protection hidden="1"/>
    </xf>
    <xf numFmtId="3" fontId="15" fillId="10" borderId="3" xfId="2" applyNumberFormat="1" applyFont="1" applyFill="1" applyBorder="1" applyAlignment="1" applyProtection="1">
      <alignment horizontal="center" vertical="center"/>
      <protection hidden="1"/>
    </xf>
    <xf numFmtId="164" fontId="15" fillId="10" borderId="3" xfId="1" applyFont="1" applyFill="1" applyBorder="1" applyAlignment="1" applyProtection="1">
      <alignment horizontal="center" vertical="center"/>
      <protection hidden="1"/>
    </xf>
    <xf numFmtId="10" fontId="20" fillId="8" borderId="0" xfId="4" applyNumberFormat="1" applyFont="1" applyFill="1" applyAlignment="1" applyProtection="1">
      <alignment horizontal="center" vertical="center"/>
      <protection hidden="1"/>
    </xf>
    <xf numFmtId="0" fontId="34" fillId="7" borderId="0" xfId="4" applyFont="1" applyFill="1" applyAlignment="1" applyProtection="1">
      <alignment vertical="center"/>
      <protection hidden="1"/>
    </xf>
    <xf numFmtId="0" fontId="16" fillId="7" borderId="0" xfId="4" applyFont="1" applyFill="1" applyAlignment="1" applyProtection="1">
      <alignment vertical="center"/>
      <protection hidden="1"/>
    </xf>
    <xf numFmtId="10" fontId="24" fillId="7" borderId="0" xfId="3" applyNumberFormat="1" applyFont="1" applyFill="1" applyBorder="1" applyAlignment="1" applyProtection="1">
      <alignment horizontal="center" vertical="center"/>
      <protection hidden="1"/>
    </xf>
    <xf numFmtId="10" fontId="32" fillId="7" borderId="0" xfId="3" applyNumberFormat="1" applyFont="1" applyFill="1" applyBorder="1" applyAlignment="1" applyProtection="1">
      <alignment horizontal="center" vertical="center"/>
      <protection hidden="1"/>
    </xf>
    <xf numFmtId="0" fontId="14" fillId="7" borderId="0" xfId="4" applyFont="1" applyFill="1" applyAlignment="1" applyProtection="1">
      <alignment horizontal="center" vertical="center"/>
      <protection hidden="1"/>
    </xf>
    <xf numFmtId="168" fontId="18" fillId="7" borderId="0" xfId="3" applyNumberFormat="1" applyFont="1" applyFill="1" applyBorder="1" applyAlignment="1" applyProtection="1">
      <alignment horizontal="center" vertical="center"/>
      <protection hidden="1"/>
    </xf>
    <xf numFmtId="2" fontId="14" fillId="7" borderId="0" xfId="3" applyNumberFormat="1" applyFont="1" applyFill="1" applyBorder="1" applyAlignment="1" applyProtection="1">
      <alignment horizontal="center" vertical="center"/>
      <protection hidden="1"/>
    </xf>
    <xf numFmtId="164" fontId="32" fillId="7" borderId="0" xfId="1" applyFont="1" applyFill="1" applyBorder="1" applyAlignment="1" applyProtection="1">
      <alignment horizontal="center" vertical="center"/>
      <protection hidden="1"/>
    </xf>
    <xf numFmtId="168" fontId="14" fillId="7" borderId="0" xfId="4" applyNumberFormat="1" applyFont="1" applyFill="1" applyAlignment="1" applyProtection="1">
      <alignment vertical="center"/>
      <protection hidden="1"/>
    </xf>
    <xf numFmtId="0" fontId="17" fillId="7" borderId="0" xfId="4" applyFont="1" applyFill="1" applyAlignment="1" applyProtection="1">
      <alignment vertical="center"/>
      <protection hidden="1"/>
    </xf>
    <xf numFmtId="0" fontId="17" fillId="2" borderId="0" xfId="4" applyFont="1" applyFill="1" applyAlignment="1" applyProtection="1">
      <alignment vertical="center"/>
      <protection hidden="1"/>
    </xf>
    <xf numFmtId="10" fontId="17" fillId="7" borderId="0" xfId="4" applyNumberFormat="1" applyFont="1" applyFill="1" applyAlignment="1" applyProtection="1">
      <alignment vertical="center"/>
      <protection hidden="1"/>
    </xf>
    <xf numFmtId="10" fontId="17" fillId="2" borderId="0" xfId="4" applyNumberFormat="1" applyFont="1" applyFill="1" applyAlignment="1" applyProtection="1">
      <alignment vertical="center"/>
      <protection hidden="1"/>
    </xf>
    <xf numFmtId="0" fontId="35" fillId="7" borderId="15" xfId="4" applyFont="1" applyFill="1" applyBorder="1" applyAlignment="1" applyProtection="1">
      <alignment horizontal="center" vertical="center" wrapText="1"/>
      <protection hidden="1"/>
    </xf>
    <xf numFmtId="0" fontId="35" fillId="7" borderId="0" xfId="4" applyFont="1" applyFill="1" applyAlignment="1" applyProtection="1">
      <alignment horizontal="center" vertical="center" wrapText="1"/>
      <protection hidden="1"/>
    </xf>
    <xf numFmtId="0" fontId="14" fillId="7" borderId="0" xfId="4" applyFont="1" applyFill="1" applyAlignment="1" applyProtection="1">
      <alignment vertical="center" wrapText="1"/>
      <protection hidden="1"/>
    </xf>
    <xf numFmtId="164" fontId="14" fillId="7" borderId="0" xfId="1" applyFont="1" applyFill="1" applyAlignment="1" applyProtection="1">
      <alignment vertical="center" wrapText="1"/>
      <protection hidden="1"/>
    </xf>
    <xf numFmtId="0" fontId="14" fillId="14" borderId="0" xfId="4" applyFont="1" applyFill="1" applyAlignment="1" applyProtection="1">
      <alignment vertical="center"/>
      <protection hidden="1"/>
    </xf>
    <xf numFmtId="164" fontId="14" fillId="2" borderId="0" xfId="1" applyFont="1" applyFill="1" applyAlignment="1" applyProtection="1">
      <alignment horizontal="center" vertical="center"/>
      <protection hidden="1"/>
    </xf>
    <xf numFmtId="4" fontId="18" fillId="7" borderId="0" xfId="4" applyNumberFormat="1" applyFont="1" applyFill="1" applyAlignment="1" applyProtection="1">
      <alignment vertical="center"/>
      <protection hidden="1"/>
    </xf>
    <xf numFmtId="0" fontId="20" fillId="8" borderId="0" xfId="4" applyFont="1" applyFill="1" applyAlignment="1" applyProtection="1">
      <alignment horizontal="center" vertical="center" wrapText="1"/>
      <protection hidden="1"/>
    </xf>
    <xf numFmtId="0" fontId="20" fillId="7" borderId="0" xfId="4" applyFont="1" applyFill="1" applyAlignment="1" applyProtection="1">
      <alignment horizontal="center" vertical="center" wrapText="1"/>
      <protection hidden="1"/>
    </xf>
    <xf numFmtId="4" fontId="10" fillId="7" borderId="0" xfId="4" applyNumberFormat="1" applyFont="1" applyFill="1" applyAlignment="1" applyProtection="1">
      <alignment horizontal="center" vertical="center"/>
      <protection hidden="1"/>
    </xf>
    <xf numFmtId="10" fontId="23" fillId="8" borderId="0" xfId="4" applyNumberFormat="1" applyFont="1" applyFill="1" applyAlignment="1" applyProtection="1">
      <alignment horizontal="center" vertical="center"/>
      <protection hidden="1"/>
    </xf>
    <xf numFmtId="4" fontId="20" fillId="7" borderId="0" xfId="4" applyNumberFormat="1" applyFont="1" applyFill="1" applyAlignment="1" applyProtection="1">
      <alignment horizontal="center" vertical="center"/>
      <protection hidden="1"/>
    </xf>
    <xf numFmtId="168" fontId="16" fillId="10" borderId="2" xfId="3" applyNumberFormat="1" applyFont="1" applyFill="1" applyBorder="1" applyAlignment="1" applyProtection="1">
      <alignment vertical="center"/>
      <protection hidden="1"/>
    </xf>
    <xf numFmtId="168" fontId="16" fillId="10" borderId="3" xfId="3" applyNumberFormat="1" applyFont="1" applyFill="1" applyBorder="1" applyAlignment="1" applyProtection="1">
      <alignment vertical="center"/>
      <protection hidden="1"/>
    </xf>
    <xf numFmtId="10" fontId="18" fillId="10" borderId="8" xfId="3" applyNumberFormat="1" applyFont="1" applyFill="1" applyBorder="1" applyAlignment="1" applyProtection="1">
      <alignment vertical="center"/>
      <protection hidden="1"/>
    </xf>
    <xf numFmtId="0" fontId="10" fillId="2" borderId="0" xfId="4" applyFont="1" applyFill="1" applyAlignment="1" applyProtection="1">
      <alignment vertical="center"/>
      <protection hidden="1"/>
    </xf>
    <xf numFmtId="0" fontId="24" fillId="7" borderId="0" xfId="4" applyFont="1" applyFill="1" applyAlignment="1" applyProtection="1">
      <alignment horizontal="center" vertical="center" wrapText="1"/>
      <protection hidden="1"/>
    </xf>
    <xf numFmtId="3" fontId="24" fillId="7" borderId="0" xfId="4" applyNumberFormat="1" applyFont="1" applyFill="1" applyAlignment="1" applyProtection="1">
      <alignment horizontal="center" vertical="center"/>
      <protection hidden="1"/>
    </xf>
    <xf numFmtId="9" fontId="24" fillId="7" borderId="0" xfId="3" applyFont="1" applyFill="1" applyBorder="1" applyAlignment="1" applyProtection="1">
      <alignment horizontal="right" vertical="center" wrapText="1"/>
      <protection hidden="1"/>
    </xf>
    <xf numFmtId="0" fontId="20" fillId="8" borderId="0" xfId="4" applyFont="1" applyFill="1" applyAlignment="1" applyProtection="1">
      <alignment horizontal="center" vertical="center"/>
      <protection hidden="1"/>
    </xf>
    <xf numFmtId="0" fontId="31" fillId="7" borderId="0" xfId="4" applyFont="1" applyFill="1" applyAlignment="1" applyProtection="1">
      <alignment vertical="center"/>
      <protection hidden="1"/>
    </xf>
    <xf numFmtId="3" fontId="14" fillId="7" borderId="0" xfId="4" applyNumberFormat="1" applyFont="1" applyFill="1" applyAlignment="1" applyProtection="1">
      <alignment horizontal="right" vertical="center"/>
      <protection hidden="1"/>
    </xf>
    <xf numFmtId="0" fontId="15" fillId="11" borderId="3" xfId="4" applyFont="1" applyFill="1" applyBorder="1" applyAlignment="1" applyProtection="1">
      <alignment horizontal="center" vertical="center" wrapText="1"/>
      <protection hidden="1"/>
    </xf>
    <xf numFmtId="0" fontId="15" fillId="11" borderId="8" xfId="4" applyFont="1" applyFill="1" applyBorder="1" applyAlignment="1" applyProtection="1">
      <alignment horizontal="center" vertical="center" wrapText="1"/>
      <protection hidden="1"/>
    </xf>
    <xf numFmtId="170" fontId="37" fillId="7" borderId="0" xfId="1" applyNumberFormat="1" applyFont="1" applyFill="1" applyBorder="1" applyAlignment="1" applyProtection="1">
      <alignment horizontal="center" vertical="center"/>
      <protection hidden="1"/>
    </xf>
    <xf numFmtId="2" fontId="20" fillId="7" borderId="0" xfId="3" applyNumberFormat="1" applyFont="1" applyFill="1" applyBorder="1" applyAlignment="1" applyProtection="1">
      <alignment horizontal="center" vertical="center"/>
      <protection hidden="1"/>
    </xf>
    <xf numFmtId="0" fontId="20" fillId="12" borderId="0" xfId="4" applyFont="1" applyFill="1" applyAlignment="1" applyProtection="1">
      <alignment horizontal="center" vertical="center" wrapText="1"/>
      <protection hidden="1"/>
    </xf>
    <xf numFmtId="4" fontId="10" fillId="10" borderId="0" xfId="4" applyNumberFormat="1" applyFont="1" applyFill="1" applyAlignment="1" applyProtection="1">
      <alignment horizontal="center" vertical="center"/>
      <protection hidden="1"/>
    </xf>
    <xf numFmtId="9" fontId="20" fillId="8" borderId="0" xfId="4" applyNumberFormat="1" applyFont="1" applyFill="1" applyAlignment="1" applyProtection="1">
      <alignment horizontal="center" vertical="center"/>
      <protection hidden="1"/>
    </xf>
  </cellXfs>
  <cellStyles count="5">
    <cellStyle name="Millares" xfId="1" builtinId="3"/>
    <cellStyle name="Moneda" xfId="2" builtinId="4"/>
    <cellStyle name="Normal" xfId="0" builtinId="0"/>
    <cellStyle name="Normal 2" xfId="4" xr:uid="{933FBF80-05B8-479F-A789-76AB7DF6729D}"/>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22322041.099999998</c:v>
                </c:pt>
                <c:pt idx="1">
                  <c:v>49318456.899999999</c:v>
                </c:pt>
                <c:pt idx="2">
                  <c:v>38498600.200000003</c:v>
                </c:pt>
                <c:pt idx="3">
                  <c:v>43510813</c:v>
                </c:pt>
                <c:pt idx="4">
                  <c:v>55719765.899999999</c:v>
                </c:pt>
                <c:pt idx="5">
                  <c:v>35209514.799999997</c:v>
                </c:pt>
                <c:pt idx="6">
                  <c:v>27621627</c:v>
                </c:pt>
                <c:pt idx="7">
                  <c:v>50059829.399999999</c:v>
                </c:pt>
                <c:pt idx="8">
                  <c:v>15721623.300000001</c:v>
                </c:pt>
                <c:pt idx="9">
                  <c:v>44224290</c:v>
                </c:pt>
                <c:pt idx="10">
                  <c:v>15396254.699999999</c:v>
                </c:pt>
                <c:pt idx="12" formatCode="_ * #,##0.00_ ;_ * \-#,##0.00_ ;_ * &quot;-&quot;??_ ;_ @_ ">
                  <c:v>25206799.699999999</c:v>
                </c:pt>
                <c:pt idx="14">
                  <c:v>46998054.799999997</c:v>
                </c:pt>
                <c:pt idx="15">
                  <c:v>38226554.399999999</c:v>
                </c:pt>
                <c:pt idx="17">
                  <c:v>19913239.399999999</c:v>
                </c:pt>
                <c:pt idx="19">
                  <c:v>14724283.699999999</c:v>
                </c:pt>
              </c:numCache>
            </c:numRef>
          </c:val>
          <c:extLst>
            <c:ext xmlns:c16="http://schemas.microsoft.com/office/drawing/2014/chart" uri="{C3380CC4-5D6E-409C-BE32-E72D297353CC}">
              <c16:uniqueId val="{00000000-5FC4-4358-94F3-C453581A899B}"/>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5FC4-4358-94F3-C453581A899B}"/>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19743071.899459999</c:v>
                </c:pt>
                <c:pt idx="3">
                  <c:v>13459220.285609597</c:v>
                </c:pt>
                <c:pt idx="5">
                  <c:v>28037876.078223612</c:v>
                </c:pt>
                <c:pt idx="7">
                  <c:v>15081259.954863202</c:v>
                </c:pt>
                <c:pt idx="9">
                  <c:v>31718789.4742916</c:v>
                </c:pt>
                <c:pt idx="11">
                  <c:v>46021626.37964879</c:v>
                </c:pt>
                <c:pt idx="13">
                  <c:v>8705765.8903588001</c:v>
                </c:pt>
                <c:pt idx="16">
                  <c:v>33439438.501112394</c:v>
                </c:pt>
                <c:pt idx="18">
                  <c:v>11716130.349692401</c:v>
                </c:pt>
                <c:pt idx="20">
                  <c:v>28245441.742265202</c:v>
                </c:pt>
              </c:numCache>
            </c:numRef>
          </c:val>
          <c:extLst>
            <c:ext xmlns:c16="http://schemas.microsoft.com/office/drawing/2014/chart" uri="{C3380CC4-5D6E-409C-BE32-E72D297353CC}">
              <c16:uniqueId val="{00000002-5FC4-4358-94F3-C453581A899B}"/>
            </c:ext>
          </c:extLst>
        </c:ser>
        <c:dLbls>
          <c:showLegendKey val="0"/>
          <c:showVal val="0"/>
          <c:showCatName val="0"/>
          <c:showSerName val="0"/>
          <c:showPercent val="0"/>
          <c:showBubbleSize val="0"/>
        </c:dLbls>
        <c:gapWidth val="150"/>
        <c:overlap val="100"/>
        <c:axId val="231731072"/>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C4-4358-94F3-C453581A899B}"/>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C4-4358-94F3-C453581A899B}"/>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C4-4358-94F3-C453581A899B}"/>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C4-4358-94F3-C453581A899B}"/>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FC4-4358-94F3-C453581A899B}"/>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C4-4358-94F3-C453581A899B}"/>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C4-4358-94F3-C453581A899B}"/>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C4-4358-94F3-C453581A899B}"/>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FC4-4358-94F3-C453581A899B}"/>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FC4-4358-94F3-C453581A899B}"/>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FC4-4358-94F3-C453581A899B}"/>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FC4-4358-94F3-C453581A899B}"/>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FC4-4358-94F3-C453581A899B}"/>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FC4-4358-94F3-C453581A899B}"/>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FC4-4358-94F3-C453581A899B}"/>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FC4-4358-94F3-C453581A899B}"/>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FC4-4358-94F3-C453581A899B}"/>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FC4-4358-94F3-C453581A899B}"/>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FC4-4358-94F3-C453581A899B}"/>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2.8660611330151433E-2</c:v>
                </c:pt>
                <c:pt idx="1">
                  <c:v>8.8672251158402479E-2</c:v>
                </c:pt>
                <c:pt idx="2">
                  <c:v>4.9430668644682783E-2</c:v>
                </c:pt>
                <c:pt idx="3">
                  <c:v>7.3147252715373187E-2</c:v>
                </c:pt>
                <c:pt idx="4">
                  <c:v>7.1541959210303818E-2</c:v>
                </c:pt>
                <c:pt idx="5">
                  <c:v>8.1207129737205452E-2</c:v>
                </c:pt>
                <c:pt idx="6">
                  <c:v>3.546506845887927E-2</c:v>
                </c:pt>
                <c:pt idx="7">
                  <c:v>8.3638563125053966E-2</c:v>
                </c:pt>
                <c:pt idx="8">
                  <c:v>2.0185937874666524E-2</c:v>
                </c:pt>
                <c:pt idx="9">
                  <c:v>9.7507888023173311E-2</c:v>
                </c:pt>
                <c:pt idx="10">
                  <c:v>1.9768177556877504E-2</c:v>
                </c:pt>
                <c:pt idx="11">
                  <c:v>5.9089934497457683E-2</c:v>
                </c:pt>
                <c:pt idx="12">
                  <c:v>3.2364526426693019E-2</c:v>
                </c:pt>
                <c:pt idx="13">
                  <c:v>1.1177856513975477E-2</c:v>
                </c:pt>
                <c:pt idx="14">
                  <c:v>6.034362968250058E-2</c:v>
                </c:pt>
                <c:pt idx="15">
                  <c:v>4.9081372677397775E-2</c:v>
                </c:pt>
                <c:pt idx="16">
                  <c:v>4.2934906610259935E-2</c:v>
                </c:pt>
                <c:pt idx="17">
                  <c:v>2.5567805928269613E-2</c:v>
                </c:pt>
                <c:pt idx="18">
                  <c:v>1.5043044529020472E-2</c:v>
                </c:pt>
                <c:pt idx="19">
                  <c:v>1.8905393568179753E-2</c:v>
                </c:pt>
                <c:pt idx="20">
                  <c:v>3.6266021731475903E-2</c:v>
                </c:pt>
              </c:numCache>
            </c:numRef>
          </c:val>
          <c:smooth val="0"/>
          <c:extLst>
            <c:ext xmlns:c16="http://schemas.microsoft.com/office/drawing/2014/chart" uri="{C3380CC4-5D6E-409C-BE32-E72D297353CC}">
              <c16:uniqueId val="{00000016-5FC4-4358-94F3-C453581A899B}"/>
            </c:ext>
          </c:extLst>
        </c:ser>
        <c:dLbls>
          <c:showLegendKey val="0"/>
          <c:showVal val="0"/>
          <c:showCatName val="0"/>
          <c:showSerName val="0"/>
          <c:showPercent val="0"/>
          <c:showBubbleSize val="0"/>
        </c:dLbls>
        <c:marker val="1"/>
        <c:smooth val="0"/>
        <c:axId val="3"/>
        <c:axId val="4"/>
      </c:lineChart>
      <c:catAx>
        <c:axId val="23173107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3173107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37841151750961"/>
          <c:y val="0.77159786853574375"/>
          <c:w val="0.25584065964071495"/>
          <c:h val="0.2132046742006660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1D2B-4F76-B0FC-851A30ECAFA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1D2B-4F76-B0FC-851A30ECAFA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1D2B-4F76-B0FC-851A30ECAFAD}"/>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2B-4F76-B0FC-851A30ECAFAD}"/>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2B-4F76-B0FC-851A30ECAFAD}"/>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2B-4F76-B0FC-851A30ECAFAD}"/>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2B-4F76-B0FC-851A30ECAFA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5.8097098596071282E-2</c:v>
                </c:pt>
                <c:pt idx="1">
                  <c:v>0.63867180296643256</c:v>
                </c:pt>
                <c:pt idx="2">
                  <c:v>0.30323109843749607</c:v>
                </c:pt>
              </c:numCache>
            </c:numRef>
          </c:val>
          <c:extLst>
            <c:ext xmlns:c16="http://schemas.microsoft.com/office/drawing/2014/chart" uri="{C3380CC4-5D6E-409C-BE32-E72D297353CC}">
              <c16:uniqueId val="{00000007-1D2B-4F76-B0FC-851A30ECAFA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857328743698873"/>
          <c:y val="4.6264839670841856E-2"/>
          <c:w val="0.21219790471449362"/>
          <c:h val="0.417569796657980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DB79-4599-9EC3-230DEE6ABE6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B79-4599-9EC3-230DEE6ABE6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B79-4599-9EC3-230DEE6ABE6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B79-4599-9EC3-230DEE6ABE6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DB79-4599-9EC3-230DEE6ABE6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B79-4599-9EC3-230DEE6ABE6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B79-4599-9EC3-230DEE6ABE6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DB79-4599-9EC3-230DEE6ABE6A}"/>
            </c:ext>
          </c:extLst>
        </c:ser>
        <c:ser>
          <c:idx val="1"/>
          <c:order val="1"/>
          <c:dPt>
            <c:idx val="0"/>
            <c:bubble3D val="0"/>
            <c:extLst>
              <c:ext xmlns:c16="http://schemas.microsoft.com/office/drawing/2014/chart" uri="{C3380CC4-5D6E-409C-BE32-E72D297353CC}">
                <c16:uniqueId val="{00000008-DB79-4599-9EC3-230DEE6ABE6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DB79-4599-9EC3-230DEE6ABE6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6500.8521686455761</c:v>
                </c:pt>
                <c:pt idx="1">
                  <c:v>14363.023347923967</c:v>
                </c:pt>
                <c:pt idx="2">
                  <c:v>11211.954474897415</c:v>
                </c:pt>
                <c:pt idx="3">
                  <c:v>12671.662138037284</c:v>
                </c:pt>
                <c:pt idx="4">
                  <c:v>16227.277754964747</c:v>
                </c:pt>
                <c:pt idx="5">
                  <c:v>10254.073523972613</c:v>
                </c:pt>
                <c:pt idx="6">
                  <c:v>8044.2515529849634</c:v>
                </c:pt>
                <c:pt idx="7">
                  <c:v>14578.933398568894</c:v>
                </c:pt>
                <c:pt idx="8">
                  <c:v>4578.6112688607955</c:v>
                </c:pt>
                <c:pt idx="9">
                  <c:v>12879.448177044655</c:v>
                </c:pt>
                <c:pt idx="10">
                  <c:v>4483.8541111509121</c:v>
                </c:pt>
                <c:pt idx="12">
                  <c:v>7340.9809506335714</c:v>
                </c:pt>
                <c:pt idx="14">
                  <c:v>13687.252214077484</c:v>
                </c:pt>
                <c:pt idx="15">
                  <c:v>11132.726526118979</c:v>
                </c:pt>
                <c:pt idx="17">
                  <c:v>5799.3364028994874</c:v>
                </c:pt>
                <c:pt idx="19">
                  <c:v>4288.1558722198433</c:v>
                </c:pt>
              </c:numCache>
            </c:numRef>
          </c:val>
          <c:extLst>
            <c:ext xmlns:c16="http://schemas.microsoft.com/office/drawing/2014/chart" uri="{C3380CC4-5D6E-409C-BE32-E72D297353CC}">
              <c16:uniqueId val="{00000000-E69E-4DF2-9583-9D134B9BB01D}"/>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5749.7784901637006</c:v>
                </c:pt>
                <c:pt idx="3">
                  <c:v>3919.7312194709502</c:v>
                </c:pt>
                <c:pt idx="5">
                  <c:v>8165.475849219536</c:v>
                </c:pt>
                <c:pt idx="7">
                  <c:v>4392.1181331164253</c:v>
                </c:pt>
                <c:pt idx="9">
                  <c:v>9237.4689400944171</c:v>
                </c:pt>
                <c:pt idx="11">
                  <c:v>13402.886784163133</c:v>
                </c:pt>
                <c:pt idx="13">
                  <c:v>2535.3818145267946</c:v>
                </c:pt>
                <c:pt idx="16">
                  <c:v>9738.573875228949</c:v>
                </c:pt>
                <c:pt idx="18">
                  <c:v>3412.0908142191392</c:v>
                </c:pt>
                <c:pt idx="20">
                  <c:v>8225.9252360464925</c:v>
                </c:pt>
              </c:numCache>
            </c:numRef>
          </c:val>
          <c:extLst>
            <c:ext xmlns:c16="http://schemas.microsoft.com/office/drawing/2014/chart" uri="{C3380CC4-5D6E-409C-BE32-E72D297353CC}">
              <c16:uniqueId val="{00000001-E69E-4DF2-9583-9D134B9BB01D}"/>
            </c:ext>
          </c:extLst>
        </c:ser>
        <c:dLbls>
          <c:showLegendKey val="0"/>
          <c:showVal val="0"/>
          <c:showCatName val="0"/>
          <c:showSerName val="0"/>
          <c:showPercent val="0"/>
          <c:showBubbleSize val="0"/>
        </c:dLbls>
        <c:gapWidth val="150"/>
        <c:overlap val="100"/>
        <c:axId val="102750272"/>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9E-4DF2-9583-9D134B9BB01D}"/>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9E-4DF2-9583-9D134B9BB01D}"/>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9E-4DF2-9583-9D134B9BB01D}"/>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9E-4DF2-9583-9D134B9BB01D}"/>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9E-4DF2-9583-9D134B9BB01D}"/>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9E-4DF2-9583-9D134B9BB01D}"/>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9E-4DF2-9583-9D134B9BB01D}"/>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9E-4DF2-9583-9D134B9BB01D}"/>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9E-4DF2-9583-9D134B9BB01D}"/>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69E-4DF2-9583-9D134B9BB01D}"/>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69E-4DF2-9583-9D134B9BB01D}"/>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69E-4DF2-9583-9D134B9BB01D}"/>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69E-4DF2-9583-9D134B9BB01D}"/>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69E-4DF2-9583-9D134B9BB01D}"/>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69E-4DF2-9583-9D134B9BB01D}"/>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69E-4DF2-9583-9D134B9BB01D}"/>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69E-4DF2-9583-9D134B9BB01D}"/>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69E-4DF2-9583-9D134B9BB01D}"/>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69E-4DF2-9583-9D134B9BB01D}"/>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69E-4DF2-9583-9D134B9BB01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2.866061133015143E-2</c:v>
                </c:pt>
                <c:pt idx="1">
                  <c:v>8.8672251158402465E-2</c:v>
                </c:pt>
                <c:pt idx="2">
                  <c:v>4.9430668644682769E-2</c:v>
                </c:pt>
                <c:pt idx="3">
                  <c:v>7.3147252715373173E-2</c:v>
                </c:pt>
                <c:pt idx="4">
                  <c:v>7.1541959210303818E-2</c:v>
                </c:pt>
                <c:pt idx="5">
                  <c:v>8.1207129737205425E-2</c:v>
                </c:pt>
                <c:pt idx="6">
                  <c:v>3.5465068458879263E-2</c:v>
                </c:pt>
                <c:pt idx="7">
                  <c:v>8.3638563125053952E-2</c:v>
                </c:pt>
                <c:pt idx="8">
                  <c:v>2.0185937874666521E-2</c:v>
                </c:pt>
                <c:pt idx="9">
                  <c:v>9.7507888023173298E-2</c:v>
                </c:pt>
                <c:pt idx="10">
                  <c:v>1.97681775568775E-2</c:v>
                </c:pt>
                <c:pt idx="11">
                  <c:v>5.9089934497457669E-2</c:v>
                </c:pt>
                <c:pt idx="12">
                  <c:v>3.2364526426693019E-2</c:v>
                </c:pt>
                <c:pt idx="13">
                  <c:v>1.1177856513975475E-2</c:v>
                </c:pt>
                <c:pt idx="14">
                  <c:v>6.0343629682500566E-2</c:v>
                </c:pt>
                <c:pt idx="15">
                  <c:v>4.9081372677397761E-2</c:v>
                </c:pt>
                <c:pt idx="16">
                  <c:v>4.2934906610259928E-2</c:v>
                </c:pt>
                <c:pt idx="17">
                  <c:v>2.5567805928269606E-2</c:v>
                </c:pt>
                <c:pt idx="18">
                  <c:v>1.5043044529020468E-2</c:v>
                </c:pt>
                <c:pt idx="19">
                  <c:v>1.8905393568179746E-2</c:v>
                </c:pt>
                <c:pt idx="20">
                  <c:v>3.6266021731475896E-2</c:v>
                </c:pt>
              </c:numCache>
            </c:numRef>
          </c:val>
          <c:smooth val="0"/>
          <c:extLst>
            <c:ext xmlns:c16="http://schemas.microsoft.com/office/drawing/2014/chart" uri="{C3380CC4-5D6E-409C-BE32-E72D297353CC}">
              <c16:uniqueId val="{00000016-E69E-4DF2-9583-9D134B9BB01D}"/>
            </c:ext>
          </c:extLst>
        </c:ser>
        <c:dLbls>
          <c:showLegendKey val="0"/>
          <c:showVal val="0"/>
          <c:showCatName val="0"/>
          <c:showSerName val="0"/>
          <c:showPercent val="0"/>
          <c:showBubbleSize val="0"/>
        </c:dLbls>
        <c:marker val="1"/>
        <c:smooth val="0"/>
        <c:axId val="3"/>
        <c:axId val="4"/>
      </c:lineChart>
      <c:catAx>
        <c:axId val="10275027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2750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99893190109911"/>
          <c:y val="1.485193912804695E-2"/>
          <c:w val="0.25970217102203275"/>
          <c:h val="0.2722864021559349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1F8B-49F2-A396-4421D40BBF5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1F8B-49F2-A396-4421D40BBF5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1F8B-49F2-A396-4421D40BBF5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8B-49F2-A396-4421D40BBF54}"/>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8B-49F2-A396-4421D40BBF5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8B-49F2-A396-4421D40BBF5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5.8097098596071289E-2</c:v>
                </c:pt>
                <c:pt idx="1">
                  <c:v>0.63867180296643278</c:v>
                </c:pt>
                <c:pt idx="2">
                  <c:v>0.30323109843749602</c:v>
                </c:pt>
              </c:numCache>
            </c:numRef>
          </c:val>
          <c:extLst>
            <c:ext xmlns:c16="http://schemas.microsoft.com/office/drawing/2014/chart" uri="{C3380CC4-5D6E-409C-BE32-E72D297353CC}">
              <c16:uniqueId val="{00000006-1F8B-49F2-A396-4421D40BBF5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759914979952657"/>
          <c:y val="3.6905937605256969E-2"/>
          <c:w val="0.25196942406739031"/>
          <c:h val="0.367868931637782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0</xdr:rowOff>
    </xdr:to>
    <xdr:pic>
      <xdr:nvPicPr>
        <xdr:cNvPr id="2" name="Imagen 2">
          <a:extLst>
            <a:ext uri="{FF2B5EF4-FFF2-40B4-BE49-F238E27FC236}">
              <a16:creationId xmlns:a16="http://schemas.microsoft.com/office/drawing/2014/main" id="{F51C9812-6D72-4C96-B04F-62671B51A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2" name="5 Gráfico">
          <a:extLst>
            <a:ext uri="{FF2B5EF4-FFF2-40B4-BE49-F238E27FC236}">
              <a16:creationId xmlns:a16="http://schemas.microsoft.com/office/drawing/2014/main" id="{168D8F51-C647-4804-BD5E-901C2944A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3" name="Imagen 5" descr="http://www.minhacienda.gov.co/imagesnew/LogoMinhacienda1.jpg">
          <a:extLst>
            <a:ext uri="{FF2B5EF4-FFF2-40B4-BE49-F238E27FC236}">
              <a16:creationId xmlns:a16="http://schemas.microsoft.com/office/drawing/2014/main" id="{E41954FA-A4A5-43C2-BB4F-CCE0325DF8B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4" name="Gráfico 4">
          <a:extLst>
            <a:ext uri="{FF2B5EF4-FFF2-40B4-BE49-F238E27FC236}">
              <a16:creationId xmlns:a16="http://schemas.microsoft.com/office/drawing/2014/main" id="{34AB0532-768D-4AFA-929C-6B67529CE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2" name="Chart 7">
          <a:extLst>
            <a:ext uri="{FF2B5EF4-FFF2-40B4-BE49-F238E27FC236}">
              <a16:creationId xmlns:a16="http://schemas.microsoft.com/office/drawing/2014/main" id="{B7AD4DE8-2DEC-4F65-972E-C9B170E3B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3" name="Imagen 5" descr="http://www.minhacienda.gov.co/imagesnew/LogoMinhacienda1.jpg">
          <a:extLst>
            <a:ext uri="{FF2B5EF4-FFF2-40B4-BE49-F238E27FC236}">
              <a16:creationId xmlns:a16="http://schemas.microsoft.com/office/drawing/2014/main" id="{59CB50D5-4C6C-410F-A8CE-DE7C70B35E4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4" name="5 Gráfico">
          <a:extLst>
            <a:ext uri="{FF2B5EF4-FFF2-40B4-BE49-F238E27FC236}">
              <a16:creationId xmlns:a16="http://schemas.microsoft.com/office/drawing/2014/main" id="{1D4E28BC-9622-4AFD-A08C-AC6C0542A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5" name="Gráfico 4">
          <a:extLst>
            <a:ext uri="{FF2B5EF4-FFF2-40B4-BE49-F238E27FC236}">
              <a16:creationId xmlns:a16="http://schemas.microsoft.com/office/drawing/2014/main" id="{48201D82-A836-4927-BB28-45F0083621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Primario\Martes\Historico\Emisiones%20Vigentes%202026\6.%20Junio\20260626\20260626%20Emisiones%20Vigentes.xls" TargetMode="External"/><Relationship Id="rId1" Type="http://schemas.openxmlformats.org/officeDocument/2006/relationships/externalLinkPath" Target="20260626/20260626%20Emisiones%20Vige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ítulo-Title "/>
      <sheetName val="Emisiones Vigentes"/>
      <sheetName val="Outstand. Issu"/>
    </sheetNames>
    <sheetDataSet>
      <sheetData sheetId="0"/>
      <sheetData sheetId="1">
        <row r="23">
          <cell r="R23" t="str">
            <v>TES Corto Plazo</v>
          </cell>
          <cell r="W23">
            <v>5.8097098596071282E-2</v>
          </cell>
        </row>
        <row r="24">
          <cell r="R24" t="str">
            <v>TES Tasa Fija</v>
          </cell>
          <cell r="W24">
            <v>0.63867180296643256</v>
          </cell>
        </row>
        <row r="25">
          <cell r="R25" t="str">
            <v>TES UVR</v>
          </cell>
          <cell r="W25">
            <v>0.30323109843749607</v>
          </cell>
        </row>
        <row r="79">
          <cell r="C79">
            <v>2026</v>
          </cell>
          <cell r="D79">
            <v>2027</v>
          </cell>
          <cell r="E79">
            <v>2028</v>
          </cell>
          <cell r="F79">
            <v>2029</v>
          </cell>
          <cell r="G79">
            <v>2030</v>
          </cell>
          <cell r="H79">
            <v>2031</v>
          </cell>
          <cell r="I79">
            <v>2032</v>
          </cell>
          <cell r="J79">
            <v>2033</v>
          </cell>
          <cell r="K79">
            <v>2034</v>
          </cell>
          <cell r="L79">
            <v>2035</v>
          </cell>
          <cell r="M79">
            <v>2036</v>
          </cell>
          <cell r="N79">
            <v>2037</v>
          </cell>
          <cell r="O79">
            <v>2040</v>
          </cell>
          <cell r="P79">
            <v>2041</v>
          </cell>
          <cell r="Q79">
            <v>2042</v>
          </cell>
          <cell r="R79">
            <v>2046</v>
          </cell>
          <cell r="S79">
            <v>2049</v>
          </cell>
          <cell r="T79">
            <v>2050</v>
          </cell>
          <cell r="U79">
            <v>2055</v>
          </cell>
          <cell r="V79">
            <v>2058</v>
          </cell>
          <cell r="W79">
            <v>2062</v>
          </cell>
          <cell r="X79" t="str">
            <v>Total*</v>
          </cell>
        </row>
        <row r="80">
          <cell r="B80" t="str">
            <v>TES COP - Corto y Largo Plazo</v>
          </cell>
          <cell r="C80">
            <v>22322041.099999998</v>
          </cell>
          <cell r="D80">
            <v>49318456.899999999</v>
          </cell>
          <cell r="E80">
            <v>38498600.200000003</v>
          </cell>
          <cell r="F80">
            <v>43510813</v>
          </cell>
          <cell r="G80">
            <v>55719765.899999999</v>
          </cell>
          <cell r="H80">
            <v>35209514.799999997</v>
          </cell>
          <cell r="I80">
            <v>27621627</v>
          </cell>
          <cell r="J80">
            <v>50059829.399999999</v>
          </cell>
          <cell r="K80">
            <v>15721623.300000001</v>
          </cell>
          <cell r="L80">
            <v>44224290</v>
          </cell>
          <cell r="M80">
            <v>15396254.699999999</v>
          </cell>
          <cell r="O80">
            <v>25206799.699999999</v>
          </cell>
          <cell r="Q80">
            <v>46998054.799999997</v>
          </cell>
          <cell r="R80">
            <v>38226554.399999999</v>
          </cell>
          <cell r="T80">
            <v>19913239.399999999</v>
          </cell>
          <cell r="V80">
            <v>14724283.699999999</v>
          </cell>
        </row>
        <row r="81">
          <cell r="B81" t="str">
            <v>TES UVR</v>
          </cell>
          <cell r="D81">
            <v>19743071.899459999</v>
          </cell>
          <cell r="F81">
            <v>13459220.285609597</v>
          </cell>
          <cell r="H81">
            <v>28037876.078223612</v>
          </cell>
          <cell r="J81">
            <v>15081259.954863202</v>
          </cell>
          <cell r="L81">
            <v>31718789.4742916</v>
          </cell>
          <cell r="N81">
            <v>46021626.37964879</v>
          </cell>
          <cell r="P81">
            <v>8705765.8903588001</v>
          </cell>
          <cell r="S81">
            <v>33439438.501112394</v>
          </cell>
          <cell r="U81">
            <v>11716130.349692401</v>
          </cell>
          <cell r="W81">
            <v>28245441.742265202</v>
          </cell>
        </row>
        <row r="84">
          <cell r="B84" t="str">
            <v>ParticipaciónAmortizaciones / Saldo</v>
          </cell>
          <cell r="C84">
            <v>2.8660611330151433E-2</v>
          </cell>
          <cell r="D84">
            <v>8.8672251158402479E-2</v>
          </cell>
          <cell r="E84">
            <v>4.9430668644682783E-2</v>
          </cell>
          <cell r="F84">
            <v>7.3147252715373187E-2</v>
          </cell>
          <cell r="G84">
            <v>7.1541959210303818E-2</v>
          </cell>
          <cell r="H84">
            <v>8.1207129737205452E-2</v>
          </cell>
          <cell r="I84">
            <v>3.546506845887927E-2</v>
          </cell>
          <cell r="J84">
            <v>8.3638563125053966E-2</v>
          </cell>
          <cell r="K84">
            <v>2.0185937874666524E-2</v>
          </cell>
          <cell r="L84">
            <v>9.7507888023173311E-2</v>
          </cell>
          <cell r="M84">
            <v>1.9768177556877504E-2</v>
          </cell>
          <cell r="N84">
            <v>5.9089934497457683E-2</v>
          </cell>
          <cell r="O84">
            <v>3.2364526426693019E-2</v>
          </cell>
          <cell r="P84">
            <v>1.1177856513975477E-2</v>
          </cell>
          <cell r="Q84">
            <v>6.034362968250058E-2</v>
          </cell>
          <cell r="R84">
            <v>4.9081372677397775E-2</v>
          </cell>
          <cell r="S84">
            <v>4.2934906610259935E-2</v>
          </cell>
          <cell r="T84">
            <v>2.5567805928269613E-2</v>
          </cell>
          <cell r="U84">
            <v>1.5043044529020472E-2</v>
          </cell>
          <cell r="V84">
            <v>1.8905393568179753E-2</v>
          </cell>
          <cell r="W84">
            <v>3.6266021731475903E-2</v>
          </cell>
        </row>
      </sheetData>
      <sheetData sheetId="2">
        <row r="23">
          <cell r="R23" t="str">
            <v>TES Short Term</v>
          </cell>
          <cell r="W23">
            <v>5.8097098596071289E-2</v>
          </cell>
        </row>
        <row r="24">
          <cell r="R24" t="str">
            <v>TES Fixed Rate</v>
          </cell>
          <cell r="W24">
            <v>0.63867180296643278</v>
          </cell>
        </row>
        <row r="25">
          <cell r="R25" t="str">
            <v>TES UVR</v>
          </cell>
          <cell r="W25">
            <v>0.30323109843749602</v>
          </cell>
        </row>
        <row r="77">
          <cell r="C77">
            <v>2026</v>
          </cell>
          <cell r="D77">
            <v>2027</v>
          </cell>
          <cell r="E77">
            <v>2028</v>
          </cell>
          <cell r="F77">
            <v>2029</v>
          </cell>
          <cell r="G77">
            <v>2030</v>
          </cell>
          <cell r="H77">
            <v>2031</v>
          </cell>
          <cell r="I77">
            <v>2032</v>
          </cell>
          <cell r="J77">
            <v>2033</v>
          </cell>
          <cell r="K77">
            <v>2034</v>
          </cell>
          <cell r="L77">
            <v>2035</v>
          </cell>
          <cell r="M77">
            <v>2036</v>
          </cell>
          <cell r="N77">
            <v>2037</v>
          </cell>
          <cell r="O77">
            <v>2040</v>
          </cell>
          <cell r="P77">
            <v>2041</v>
          </cell>
          <cell r="Q77">
            <v>2042</v>
          </cell>
          <cell r="R77">
            <v>2046</v>
          </cell>
          <cell r="S77">
            <v>2049</v>
          </cell>
          <cell r="T77">
            <v>2050</v>
          </cell>
          <cell r="U77">
            <v>2055</v>
          </cell>
          <cell r="V77">
            <v>2058</v>
          </cell>
          <cell r="W77">
            <v>2062</v>
          </cell>
        </row>
        <row r="78">
          <cell r="B78" t="str">
            <v>TES COP - Short and Long Term</v>
          </cell>
          <cell r="C78">
            <v>6500.8521686455761</v>
          </cell>
          <cell r="D78">
            <v>14363.023347923967</v>
          </cell>
          <cell r="E78">
            <v>11211.954474897415</v>
          </cell>
          <cell r="F78">
            <v>12671.662138037284</v>
          </cell>
          <cell r="G78">
            <v>16227.277754964747</v>
          </cell>
          <cell r="H78">
            <v>10254.073523972613</v>
          </cell>
          <cell r="I78">
            <v>8044.2515529849634</v>
          </cell>
          <cell r="J78">
            <v>14578.933398568894</v>
          </cell>
          <cell r="K78">
            <v>4578.6112688607955</v>
          </cell>
          <cell r="L78">
            <v>12879.448177044655</v>
          </cell>
          <cell r="M78">
            <v>4483.8541111509121</v>
          </cell>
          <cell r="O78">
            <v>7340.9809506335714</v>
          </cell>
          <cell r="Q78">
            <v>13687.252214077484</v>
          </cell>
          <cell r="R78">
            <v>11132.726526118979</v>
          </cell>
          <cell r="T78">
            <v>5799.3364028994874</v>
          </cell>
          <cell r="V78">
            <v>4288.1558722198433</v>
          </cell>
        </row>
        <row r="79">
          <cell r="B79" t="str">
            <v>TES UVR</v>
          </cell>
          <cell r="D79">
            <v>5749.7784901637006</v>
          </cell>
          <cell r="F79">
            <v>3919.7312194709502</v>
          </cell>
          <cell r="H79">
            <v>8165.475849219536</v>
          </cell>
          <cell r="J79">
            <v>4392.1181331164253</v>
          </cell>
          <cell r="L79">
            <v>9237.4689400944171</v>
          </cell>
          <cell r="N79">
            <v>13402.886784163133</v>
          </cell>
          <cell r="P79">
            <v>2535.3818145267946</v>
          </cell>
          <cell r="S79">
            <v>9738.573875228949</v>
          </cell>
          <cell r="U79">
            <v>3412.0908142191392</v>
          </cell>
          <cell r="W79">
            <v>8225.9252360464925</v>
          </cell>
        </row>
        <row r="82">
          <cell r="B82" t="str">
            <v>Percentage Of Participation Over Total</v>
          </cell>
          <cell r="C82">
            <v>2.866061133015143E-2</v>
          </cell>
          <cell r="D82">
            <v>8.8672251158402465E-2</v>
          </cell>
          <cell r="E82">
            <v>4.9430668644682769E-2</v>
          </cell>
          <cell r="F82">
            <v>7.3147252715373173E-2</v>
          </cell>
          <cell r="G82">
            <v>7.1541959210303818E-2</v>
          </cell>
          <cell r="H82">
            <v>8.1207129737205425E-2</v>
          </cell>
          <cell r="I82">
            <v>3.5465068458879263E-2</v>
          </cell>
          <cell r="J82">
            <v>8.3638563125053952E-2</v>
          </cell>
          <cell r="K82">
            <v>2.0185937874666521E-2</v>
          </cell>
          <cell r="L82">
            <v>9.7507888023173298E-2</v>
          </cell>
          <cell r="M82">
            <v>1.97681775568775E-2</v>
          </cell>
          <cell r="N82">
            <v>5.9089934497457669E-2</v>
          </cell>
          <cell r="O82">
            <v>3.2364526426693019E-2</v>
          </cell>
          <cell r="P82">
            <v>1.1177856513975475E-2</v>
          </cell>
          <cell r="Q82">
            <v>6.0343629682500566E-2</v>
          </cell>
          <cell r="R82">
            <v>4.9081372677397761E-2</v>
          </cell>
          <cell r="S82">
            <v>4.2934906610259928E-2</v>
          </cell>
          <cell r="T82">
            <v>2.5567805928269606E-2</v>
          </cell>
          <cell r="U82">
            <v>1.5043044529020468E-2</v>
          </cell>
          <cell r="V82">
            <v>1.8905393568179746E-2</v>
          </cell>
          <cell r="W82">
            <v>3.6266021731475896E-2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B01D6-BF0F-41CA-8BD1-73D32DE9FF4C}">
  <sheetPr codeName="Hoja4"/>
  <dimension ref="A1:V278"/>
  <sheetViews>
    <sheetView tabSelected="1" view="pageBreakPreview" zoomScale="85" zoomScaleNormal="85" zoomScaleSheetLayoutView="85" workbookViewId="0">
      <selection activeCell="K14" sqref="K14"/>
    </sheetView>
  </sheetViews>
  <sheetFormatPr baseColWidth="10" defaultColWidth="0" defaultRowHeight="0" customHeight="1" zeroHeight="1" x14ac:dyDescent="0.2"/>
  <cols>
    <col min="1" max="4" width="11.42578125" style="1" customWidth="1"/>
    <col min="5" max="5" width="16.140625" style="1" bestFit="1" customWidth="1"/>
    <col min="6" max="13" width="11.42578125" style="1" customWidth="1"/>
    <col min="14" max="256" width="0" style="1" hidden="1"/>
    <col min="257" max="260" width="11.42578125" style="1" customWidth="1"/>
    <col min="261" max="261" width="16.140625" style="1" bestFit="1" customWidth="1"/>
    <col min="262" max="269" width="11.42578125" style="1" customWidth="1"/>
    <col min="270" max="512" width="0" style="1" hidden="1"/>
    <col min="513" max="516" width="11.42578125" style="1" customWidth="1"/>
    <col min="517" max="517" width="16.140625" style="1" bestFit="1" customWidth="1"/>
    <col min="518" max="525" width="11.42578125" style="1" customWidth="1"/>
    <col min="526" max="768" width="0" style="1" hidden="1"/>
    <col min="769" max="772" width="11.42578125" style="1" customWidth="1"/>
    <col min="773" max="773" width="16.140625" style="1" bestFit="1" customWidth="1"/>
    <col min="774" max="781" width="11.42578125" style="1" customWidth="1"/>
    <col min="782" max="1024" width="0" style="1" hidden="1"/>
    <col min="1025" max="1028" width="11.42578125" style="1" customWidth="1"/>
    <col min="1029" max="1029" width="16.140625" style="1" bestFit="1" customWidth="1"/>
    <col min="1030" max="1037" width="11.42578125" style="1" customWidth="1"/>
    <col min="1038" max="1280" width="0" style="1" hidden="1"/>
    <col min="1281" max="1284" width="11.42578125" style="1" customWidth="1"/>
    <col min="1285" max="1285" width="16.140625" style="1" bestFit="1" customWidth="1"/>
    <col min="1286" max="1293" width="11.42578125" style="1" customWidth="1"/>
    <col min="1294" max="1536" width="0" style="1" hidden="1"/>
    <col min="1537" max="1540" width="11.42578125" style="1" customWidth="1"/>
    <col min="1541" max="1541" width="16.140625" style="1" bestFit="1" customWidth="1"/>
    <col min="1542" max="1549" width="11.42578125" style="1" customWidth="1"/>
    <col min="1550" max="1792" width="0" style="1" hidden="1"/>
    <col min="1793" max="1796" width="11.42578125" style="1" customWidth="1"/>
    <col min="1797" max="1797" width="16.140625" style="1" bestFit="1" customWidth="1"/>
    <col min="1798" max="1805" width="11.42578125" style="1" customWidth="1"/>
    <col min="1806" max="2048" width="0" style="1" hidden="1"/>
    <col min="2049" max="2052" width="11.42578125" style="1" customWidth="1"/>
    <col min="2053" max="2053" width="16.140625" style="1" bestFit="1" customWidth="1"/>
    <col min="2054" max="2061" width="11.42578125" style="1" customWidth="1"/>
    <col min="2062" max="2304" width="0" style="1" hidden="1"/>
    <col min="2305" max="2308" width="11.42578125" style="1" customWidth="1"/>
    <col min="2309" max="2309" width="16.140625" style="1" bestFit="1" customWidth="1"/>
    <col min="2310" max="2317" width="11.42578125" style="1" customWidth="1"/>
    <col min="2318" max="2560" width="0" style="1" hidden="1"/>
    <col min="2561" max="2564" width="11.42578125" style="1" customWidth="1"/>
    <col min="2565" max="2565" width="16.140625" style="1" bestFit="1" customWidth="1"/>
    <col min="2566" max="2573" width="11.42578125" style="1" customWidth="1"/>
    <col min="2574" max="2816" width="0" style="1" hidden="1"/>
    <col min="2817" max="2820" width="11.42578125" style="1" customWidth="1"/>
    <col min="2821" max="2821" width="16.140625" style="1" bestFit="1" customWidth="1"/>
    <col min="2822" max="2829" width="11.42578125" style="1" customWidth="1"/>
    <col min="2830" max="3072" width="0" style="1" hidden="1"/>
    <col min="3073" max="3076" width="11.42578125" style="1" customWidth="1"/>
    <col min="3077" max="3077" width="16.140625" style="1" bestFit="1" customWidth="1"/>
    <col min="3078" max="3085" width="11.42578125" style="1" customWidth="1"/>
    <col min="3086" max="3328" width="0" style="1" hidden="1"/>
    <col min="3329" max="3332" width="11.42578125" style="1" customWidth="1"/>
    <col min="3333" max="3333" width="16.140625" style="1" bestFit="1" customWidth="1"/>
    <col min="3334" max="3341" width="11.42578125" style="1" customWidth="1"/>
    <col min="3342" max="3584" width="0" style="1" hidden="1"/>
    <col min="3585" max="3588" width="11.42578125" style="1" customWidth="1"/>
    <col min="3589" max="3589" width="16.140625" style="1" bestFit="1" customWidth="1"/>
    <col min="3590" max="3597" width="11.42578125" style="1" customWidth="1"/>
    <col min="3598" max="3840" width="0" style="1" hidden="1"/>
    <col min="3841" max="3844" width="11.42578125" style="1" customWidth="1"/>
    <col min="3845" max="3845" width="16.140625" style="1" bestFit="1" customWidth="1"/>
    <col min="3846" max="3853" width="11.42578125" style="1" customWidth="1"/>
    <col min="3854" max="4096" width="0" style="1" hidden="1"/>
    <col min="4097" max="4100" width="11.42578125" style="1" customWidth="1"/>
    <col min="4101" max="4101" width="16.140625" style="1" bestFit="1" customWidth="1"/>
    <col min="4102" max="4109" width="11.42578125" style="1" customWidth="1"/>
    <col min="4110" max="4352" width="0" style="1" hidden="1"/>
    <col min="4353" max="4356" width="11.42578125" style="1" customWidth="1"/>
    <col min="4357" max="4357" width="16.140625" style="1" bestFit="1" customWidth="1"/>
    <col min="4358" max="4365" width="11.42578125" style="1" customWidth="1"/>
    <col min="4366" max="4608" width="0" style="1" hidden="1"/>
    <col min="4609" max="4612" width="11.42578125" style="1" customWidth="1"/>
    <col min="4613" max="4613" width="16.140625" style="1" bestFit="1" customWidth="1"/>
    <col min="4614" max="4621" width="11.42578125" style="1" customWidth="1"/>
    <col min="4622" max="4864" width="0" style="1" hidden="1"/>
    <col min="4865" max="4868" width="11.42578125" style="1" customWidth="1"/>
    <col min="4869" max="4869" width="16.140625" style="1" bestFit="1" customWidth="1"/>
    <col min="4870" max="4877" width="11.42578125" style="1" customWidth="1"/>
    <col min="4878" max="5120" width="0" style="1" hidden="1"/>
    <col min="5121" max="5124" width="11.42578125" style="1" customWidth="1"/>
    <col min="5125" max="5125" width="16.140625" style="1" bestFit="1" customWidth="1"/>
    <col min="5126" max="5133" width="11.42578125" style="1" customWidth="1"/>
    <col min="5134" max="5376" width="0" style="1" hidden="1"/>
    <col min="5377" max="5380" width="11.42578125" style="1" customWidth="1"/>
    <col min="5381" max="5381" width="16.140625" style="1" bestFit="1" customWidth="1"/>
    <col min="5382" max="5389" width="11.42578125" style="1" customWidth="1"/>
    <col min="5390" max="5632" width="0" style="1" hidden="1"/>
    <col min="5633" max="5636" width="11.42578125" style="1" customWidth="1"/>
    <col min="5637" max="5637" width="16.140625" style="1" bestFit="1" customWidth="1"/>
    <col min="5638" max="5645" width="11.42578125" style="1" customWidth="1"/>
    <col min="5646" max="5888" width="0" style="1" hidden="1"/>
    <col min="5889" max="5892" width="11.42578125" style="1" customWidth="1"/>
    <col min="5893" max="5893" width="16.140625" style="1" bestFit="1" customWidth="1"/>
    <col min="5894" max="5901" width="11.42578125" style="1" customWidth="1"/>
    <col min="5902" max="6144" width="0" style="1" hidden="1"/>
    <col min="6145" max="6148" width="11.42578125" style="1" customWidth="1"/>
    <col min="6149" max="6149" width="16.140625" style="1" bestFit="1" customWidth="1"/>
    <col min="6150" max="6157" width="11.42578125" style="1" customWidth="1"/>
    <col min="6158" max="6400" width="0" style="1" hidden="1"/>
    <col min="6401" max="6404" width="11.42578125" style="1" customWidth="1"/>
    <col min="6405" max="6405" width="16.140625" style="1" bestFit="1" customWidth="1"/>
    <col min="6406" max="6413" width="11.42578125" style="1" customWidth="1"/>
    <col min="6414" max="6656" width="0" style="1" hidden="1"/>
    <col min="6657" max="6660" width="11.42578125" style="1" customWidth="1"/>
    <col min="6661" max="6661" width="16.140625" style="1" bestFit="1" customWidth="1"/>
    <col min="6662" max="6669" width="11.42578125" style="1" customWidth="1"/>
    <col min="6670" max="6912" width="0" style="1" hidden="1"/>
    <col min="6913" max="6916" width="11.42578125" style="1" customWidth="1"/>
    <col min="6917" max="6917" width="16.140625" style="1" bestFit="1" customWidth="1"/>
    <col min="6918" max="6925" width="11.42578125" style="1" customWidth="1"/>
    <col min="6926" max="7168" width="0" style="1" hidden="1"/>
    <col min="7169" max="7172" width="11.42578125" style="1" customWidth="1"/>
    <col min="7173" max="7173" width="16.140625" style="1" bestFit="1" customWidth="1"/>
    <col min="7174" max="7181" width="11.42578125" style="1" customWidth="1"/>
    <col min="7182" max="7424" width="0" style="1" hidden="1"/>
    <col min="7425" max="7428" width="11.42578125" style="1" customWidth="1"/>
    <col min="7429" max="7429" width="16.140625" style="1" bestFit="1" customWidth="1"/>
    <col min="7430" max="7437" width="11.42578125" style="1" customWidth="1"/>
    <col min="7438" max="7680" width="0" style="1" hidden="1"/>
    <col min="7681" max="7684" width="11.42578125" style="1" customWidth="1"/>
    <col min="7685" max="7685" width="16.140625" style="1" bestFit="1" customWidth="1"/>
    <col min="7686" max="7693" width="11.42578125" style="1" customWidth="1"/>
    <col min="7694" max="7936" width="0" style="1" hidden="1"/>
    <col min="7937" max="7940" width="11.42578125" style="1" customWidth="1"/>
    <col min="7941" max="7941" width="16.140625" style="1" bestFit="1" customWidth="1"/>
    <col min="7942" max="7949" width="11.42578125" style="1" customWidth="1"/>
    <col min="7950" max="8192" width="0" style="1" hidden="1"/>
    <col min="8193" max="8196" width="11.42578125" style="1" customWidth="1"/>
    <col min="8197" max="8197" width="16.140625" style="1" bestFit="1" customWidth="1"/>
    <col min="8198" max="8205" width="11.42578125" style="1" customWidth="1"/>
    <col min="8206" max="8448" width="0" style="1" hidden="1"/>
    <col min="8449" max="8452" width="11.42578125" style="1" customWidth="1"/>
    <col min="8453" max="8453" width="16.140625" style="1" bestFit="1" customWidth="1"/>
    <col min="8454" max="8461" width="11.42578125" style="1" customWidth="1"/>
    <col min="8462" max="8704" width="0" style="1" hidden="1"/>
    <col min="8705" max="8708" width="11.42578125" style="1" customWidth="1"/>
    <col min="8709" max="8709" width="16.140625" style="1" bestFit="1" customWidth="1"/>
    <col min="8710" max="8717" width="11.42578125" style="1" customWidth="1"/>
    <col min="8718" max="8960" width="0" style="1" hidden="1"/>
    <col min="8961" max="8964" width="11.42578125" style="1" customWidth="1"/>
    <col min="8965" max="8965" width="16.140625" style="1" bestFit="1" customWidth="1"/>
    <col min="8966" max="8973" width="11.42578125" style="1" customWidth="1"/>
    <col min="8974" max="9216" width="0" style="1" hidden="1"/>
    <col min="9217" max="9220" width="11.42578125" style="1" customWidth="1"/>
    <col min="9221" max="9221" width="16.140625" style="1" bestFit="1" customWidth="1"/>
    <col min="9222" max="9229" width="11.42578125" style="1" customWidth="1"/>
    <col min="9230" max="9472" width="0" style="1" hidden="1"/>
    <col min="9473" max="9476" width="11.42578125" style="1" customWidth="1"/>
    <col min="9477" max="9477" width="16.140625" style="1" bestFit="1" customWidth="1"/>
    <col min="9478" max="9485" width="11.42578125" style="1" customWidth="1"/>
    <col min="9486" max="9728" width="0" style="1" hidden="1"/>
    <col min="9729" max="9732" width="11.42578125" style="1" customWidth="1"/>
    <col min="9733" max="9733" width="16.140625" style="1" bestFit="1" customWidth="1"/>
    <col min="9734" max="9741" width="11.42578125" style="1" customWidth="1"/>
    <col min="9742" max="9984" width="0" style="1" hidden="1"/>
    <col min="9985" max="9988" width="11.42578125" style="1" customWidth="1"/>
    <col min="9989" max="9989" width="16.140625" style="1" bestFit="1" customWidth="1"/>
    <col min="9990" max="9997" width="11.42578125" style="1" customWidth="1"/>
    <col min="9998" max="10240" width="0" style="1" hidden="1"/>
    <col min="10241" max="10244" width="11.42578125" style="1" customWidth="1"/>
    <col min="10245" max="10245" width="16.140625" style="1" bestFit="1" customWidth="1"/>
    <col min="10246" max="10253" width="11.42578125" style="1" customWidth="1"/>
    <col min="10254" max="10496" width="0" style="1" hidden="1"/>
    <col min="10497" max="10500" width="11.42578125" style="1" customWidth="1"/>
    <col min="10501" max="10501" width="16.140625" style="1" bestFit="1" customWidth="1"/>
    <col min="10502" max="10509" width="11.42578125" style="1" customWidth="1"/>
    <col min="10510" max="10752" width="0" style="1" hidden="1"/>
    <col min="10753" max="10756" width="11.42578125" style="1" customWidth="1"/>
    <col min="10757" max="10757" width="16.140625" style="1" bestFit="1" customWidth="1"/>
    <col min="10758" max="10765" width="11.42578125" style="1" customWidth="1"/>
    <col min="10766" max="11008" width="0" style="1" hidden="1"/>
    <col min="11009" max="11012" width="11.42578125" style="1" customWidth="1"/>
    <col min="11013" max="11013" width="16.140625" style="1" bestFit="1" customWidth="1"/>
    <col min="11014" max="11021" width="11.42578125" style="1" customWidth="1"/>
    <col min="11022" max="11264" width="0" style="1" hidden="1"/>
    <col min="11265" max="11268" width="11.42578125" style="1" customWidth="1"/>
    <col min="11269" max="11269" width="16.140625" style="1" bestFit="1" customWidth="1"/>
    <col min="11270" max="11277" width="11.42578125" style="1" customWidth="1"/>
    <col min="11278" max="11520" width="0" style="1" hidden="1"/>
    <col min="11521" max="11524" width="11.42578125" style="1" customWidth="1"/>
    <col min="11525" max="11525" width="16.140625" style="1" bestFit="1" customWidth="1"/>
    <col min="11526" max="11533" width="11.42578125" style="1" customWidth="1"/>
    <col min="11534" max="11776" width="0" style="1" hidden="1"/>
    <col min="11777" max="11780" width="11.42578125" style="1" customWidth="1"/>
    <col min="11781" max="11781" width="16.140625" style="1" bestFit="1" customWidth="1"/>
    <col min="11782" max="11789" width="11.42578125" style="1" customWidth="1"/>
    <col min="11790" max="12032" width="0" style="1" hidden="1"/>
    <col min="12033" max="12036" width="11.42578125" style="1" customWidth="1"/>
    <col min="12037" max="12037" width="16.140625" style="1" bestFit="1" customWidth="1"/>
    <col min="12038" max="12045" width="11.42578125" style="1" customWidth="1"/>
    <col min="12046" max="12288" width="0" style="1" hidden="1"/>
    <col min="12289" max="12292" width="11.42578125" style="1" customWidth="1"/>
    <col min="12293" max="12293" width="16.140625" style="1" bestFit="1" customWidth="1"/>
    <col min="12294" max="12301" width="11.42578125" style="1" customWidth="1"/>
    <col min="12302" max="12544" width="0" style="1" hidden="1"/>
    <col min="12545" max="12548" width="11.42578125" style="1" customWidth="1"/>
    <col min="12549" max="12549" width="16.140625" style="1" bestFit="1" customWidth="1"/>
    <col min="12550" max="12557" width="11.42578125" style="1" customWidth="1"/>
    <col min="12558" max="12800" width="0" style="1" hidden="1"/>
    <col min="12801" max="12804" width="11.42578125" style="1" customWidth="1"/>
    <col min="12805" max="12805" width="16.140625" style="1" bestFit="1" customWidth="1"/>
    <col min="12806" max="12813" width="11.42578125" style="1" customWidth="1"/>
    <col min="12814" max="13056" width="0" style="1" hidden="1"/>
    <col min="13057" max="13060" width="11.42578125" style="1" customWidth="1"/>
    <col min="13061" max="13061" width="16.140625" style="1" bestFit="1" customWidth="1"/>
    <col min="13062" max="13069" width="11.42578125" style="1" customWidth="1"/>
    <col min="13070" max="13312" width="0" style="1" hidden="1"/>
    <col min="13313" max="13316" width="11.42578125" style="1" customWidth="1"/>
    <col min="13317" max="13317" width="16.140625" style="1" bestFit="1" customWidth="1"/>
    <col min="13318" max="13325" width="11.42578125" style="1" customWidth="1"/>
    <col min="13326" max="13568" width="0" style="1" hidden="1"/>
    <col min="13569" max="13572" width="11.42578125" style="1" customWidth="1"/>
    <col min="13573" max="13573" width="16.140625" style="1" bestFit="1" customWidth="1"/>
    <col min="13574" max="13581" width="11.42578125" style="1" customWidth="1"/>
    <col min="13582" max="13824" width="0" style="1" hidden="1"/>
    <col min="13825" max="13828" width="11.42578125" style="1" customWidth="1"/>
    <col min="13829" max="13829" width="16.140625" style="1" bestFit="1" customWidth="1"/>
    <col min="13830" max="13837" width="11.42578125" style="1" customWidth="1"/>
    <col min="13838" max="14080" width="0" style="1" hidden="1"/>
    <col min="14081" max="14084" width="11.42578125" style="1" customWidth="1"/>
    <col min="14085" max="14085" width="16.140625" style="1" bestFit="1" customWidth="1"/>
    <col min="14086" max="14093" width="11.42578125" style="1" customWidth="1"/>
    <col min="14094" max="14336" width="0" style="1" hidden="1"/>
    <col min="14337" max="14340" width="11.42578125" style="1" customWidth="1"/>
    <col min="14341" max="14341" width="16.140625" style="1" bestFit="1" customWidth="1"/>
    <col min="14342" max="14349" width="11.42578125" style="1" customWidth="1"/>
    <col min="14350" max="14592" width="0" style="1" hidden="1"/>
    <col min="14593" max="14596" width="11.42578125" style="1" customWidth="1"/>
    <col min="14597" max="14597" width="16.140625" style="1" bestFit="1" customWidth="1"/>
    <col min="14598" max="14605" width="11.42578125" style="1" customWidth="1"/>
    <col min="14606" max="14848" width="0" style="1" hidden="1"/>
    <col min="14849" max="14852" width="11.42578125" style="1" customWidth="1"/>
    <col min="14853" max="14853" width="16.140625" style="1" bestFit="1" customWidth="1"/>
    <col min="14854" max="14861" width="11.42578125" style="1" customWidth="1"/>
    <col min="14862" max="15104" width="0" style="1" hidden="1"/>
    <col min="15105" max="15108" width="11.42578125" style="1" customWidth="1"/>
    <col min="15109" max="15109" width="16.140625" style="1" bestFit="1" customWidth="1"/>
    <col min="15110" max="15117" width="11.42578125" style="1" customWidth="1"/>
    <col min="15118" max="15360" width="0" style="1" hidden="1"/>
    <col min="15361" max="15364" width="11.42578125" style="1" customWidth="1"/>
    <col min="15365" max="15365" width="16.140625" style="1" bestFit="1" customWidth="1"/>
    <col min="15366" max="15373" width="11.42578125" style="1" customWidth="1"/>
    <col min="15374" max="15616" width="0" style="1" hidden="1"/>
    <col min="15617" max="15620" width="11.42578125" style="1" customWidth="1"/>
    <col min="15621" max="15621" width="16.140625" style="1" bestFit="1" customWidth="1"/>
    <col min="15622" max="15629" width="11.42578125" style="1" customWidth="1"/>
    <col min="15630" max="15872" width="0" style="1" hidden="1"/>
    <col min="15873" max="15876" width="11.42578125" style="1" customWidth="1"/>
    <col min="15877" max="15877" width="16.140625" style="1" bestFit="1" customWidth="1"/>
    <col min="15878" max="15885" width="11.42578125" style="1" customWidth="1"/>
    <col min="15886" max="16128" width="0" style="1" hidden="1"/>
    <col min="16129" max="16132" width="11.42578125" style="1" customWidth="1"/>
    <col min="16133" max="16133" width="16.140625" style="1" bestFit="1" customWidth="1"/>
    <col min="16134" max="16141" width="11.42578125" style="1" customWidth="1"/>
    <col min="16142" max="16384" width="0" style="1" hidden="1"/>
  </cols>
  <sheetData>
    <row r="1" spans="1:15" ht="15" x14ac:dyDescent="0.2"/>
    <row r="2" spans="1:15" ht="15.75" x14ac:dyDescent="0.25">
      <c r="A2" s="2"/>
      <c r="B2" s="2"/>
      <c r="C2" s="2"/>
      <c r="D2" s="2"/>
      <c r="E2" s="2"/>
      <c r="F2" s="2"/>
      <c r="G2" s="2"/>
      <c r="H2" s="2"/>
      <c r="I2" s="2"/>
      <c r="J2" s="2"/>
      <c r="K2" s="2"/>
      <c r="L2" s="2"/>
      <c r="M2" s="2"/>
    </row>
    <row r="3" spans="1:15" ht="15.75" x14ac:dyDescent="0.25">
      <c r="A3" s="2"/>
      <c r="B3" s="2"/>
      <c r="C3" s="2"/>
      <c r="D3" s="2"/>
      <c r="E3" s="2"/>
      <c r="F3" s="2"/>
      <c r="G3" s="2"/>
      <c r="H3" s="2"/>
      <c r="I3" s="2"/>
      <c r="J3" s="2"/>
      <c r="K3" s="2"/>
      <c r="L3" s="2"/>
      <c r="M3" s="2"/>
    </row>
    <row r="4" spans="1:15" ht="15.75" customHeight="1" x14ac:dyDescent="0.25">
      <c r="A4" s="2"/>
      <c r="B4" s="2"/>
      <c r="C4" s="2"/>
      <c r="D4" s="2"/>
      <c r="E4" s="2"/>
      <c r="F4" s="2"/>
      <c r="G4" s="2"/>
      <c r="H4" s="2"/>
      <c r="I4" s="2"/>
      <c r="J4" s="2"/>
      <c r="K4" s="2"/>
      <c r="L4" s="2"/>
      <c r="M4" s="2"/>
    </row>
    <row r="5" spans="1:15" ht="15.75" x14ac:dyDescent="0.25">
      <c r="A5" s="2"/>
      <c r="B5" s="2"/>
      <c r="C5" s="2"/>
      <c r="D5" s="2"/>
      <c r="E5" s="2"/>
      <c r="F5" s="2"/>
      <c r="G5" s="2"/>
      <c r="H5" s="2"/>
      <c r="I5" s="2"/>
      <c r="J5" s="2"/>
      <c r="K5" s="2"/>
      <c r="L5" s="2"/>
      <c r="M5" s="2"/>
    </row>
    <row r="6" spans="1:15" ht="15.75" x14ac:dyDescent="0.25">
      <c r="A6" s="2"/>
      <c r="B6" s="2"/>
      <c r="C6" s="2"/>
      <c r="D6" s="3">
        <v>46190</v>
      </c>
      <c r="E6" s="2"/>
      <c r="F6" s="2"/>
      <c r="G6" s="2"/>
      <c r="H6" s="2"/>
      <c r="I6" s="2"/>
      <c r="J6" s="2"/>
      <c r="K6" s="4">
        <v>413.8922</v>
      </c>
      <c r="L6" s="2"/>
      <c r="M6" s="2">
        <v>3427.07</v>
      </c>
    </row>
    <row r="7" spans="1:15" ht="15.75" x14ac:dyDescent="0.25">
      <c r="A7" s="2"/>
      <c r="B7" s="2"/>
      <c r="C7" s="2"/>
      <c r="D7" s="2"/>
      <c r="E7" s="2"/>
      <c r="F7" s="2"/>
      <c r="G7" s="2"/>
      <c r="H7" s="2"/>
      <c r="I7" s="2"/>
      <c r="J7" s="2"/>
      <c r="K7" s="2"/>
      <c r="L7" s="2"/>
      <c r="M7" s="2"/>
    </row>
    <row r="8" spans="1:15" ht="15.75" x14ac:dyDescent="0.25">
      <c r="A8" s="2"/>
      <c r="B8" s="2"/>
      <c r="C8" s="2"/>
      <c r="D8" s="2"/>
      <c r="E8" s="2"/>
      <c r="F8" s="2"/>
      <c r="G8" s="2"/>
      <c r="H8" s="2"/>
      <c r="I8" s="2"/>
      <c r="J8" s="2"/>
      <c r="K8" s="2"/>
      <c r="L8" s="2"/>
      <c r="M8" s="2"/>
    </row>
    <row r="9" spans="1:15" ht="15.75" x14ac:dyDescent="0.25">
      <c r="A9" s="2"/>
      <c r="B9" s="2"/>
      <c r="C9" s="2"/>
      <c r="D9" s="5"/>
      <c r="E9" s="2"/>
      <c r="F9" s="2"/>
      <c r="G9" s="2"/>
      <c r="H9" s="2"/>
      <c r="I9" s="2"/>
      <c r="J9" s="2"/>
      <c r="K9" s="2"/>
      <c r="L9" s="2"/>
      <c r="M9" s="2"/>
    </row>
    <row r="10" spans="1:15" ht="23.25" x14ac:dyDescent="0.35">
      <c r="A10" s="2"/>
      <c r="B10" s="2"/>
      <c r="C10" s="2"/>
      <c r="D10" s="2"/>
      <c r="E10" s="6"/>
      <c r="F10" s="7"/>
      <c r="G10" s="7"/>
      <c r="H10" s="2"/>
      <c r="I10" s="2"/>
      <c r="J10" s="2"/>
      <c r="K10" s="2"/>
      <c r="L10" s="2"/>
      <c r="M10" s="2"/>
      <c r="O10" s="1" t="e">
        <f>INDEX([1]indice!#REF!,1,[1]indice!$L$8)</f>
        <v>#REF!</v>
      </c>
    </row>
    <row r="11" spans="1:15" ht="15.75" x14ac:dyDescent="0.25">
      <c r="A11" s="2"/>
      <c r="B11" s="2"/>
      <c r="C11" s="2"/>
      <c r="D11" s="2"/>
      <c r="E11" s="2"/>
      <c r="F11" s="2"/>
      <c r="G11" s="2"/>
      <c r="H11" s="2"/>
      <c r="I11" s="2"/>
      <c r="J11" s="2"/>
      <c r="K11" s="2"/>
      <c r="L11" s="2"/>
      <c r="M11" s="2"/>
    </row>
    <row r="12" spans="1:15" ht="15.75" x14ac:dyDescent="0.25">
      <c r="A12" s="2"/>
      <c r="B12" s="2"/>
      <c r="C12" s="2"/>
      <c r="D12" s="2"/>
      <c r="E12" s="2"/>
      <c r="F12" s="2"/>
      <c r="G12" s="2"/>
      <c r="H12" s="2"/>
      <c r="I12" s="2"/>
      <c r="J12" s="2"/>
      <c r="K12" s="2"/>
      <c r="L12" s="2"/>
      <c r="M12" s="2"/>
    </row>
    <row r="13" spans="1:15" ht="30.75" customHeight="1" x14ac:dyDescent="0.25">
      <c r="A13" s="2"/>
      <c r="B13" s="2"/>
      <c r="C13" s="8" t="s">
        <v>0</v>
      </c>
      <c r="D13" s="8"/>
      <c r="E13" s="8"/>
      <c r="F13" s="2"/>
      <c r="G13" s="2"/>
      <c r="H13" s="9" t="s">
        <v>1</v>
      </c>
      <c r="I13" s="9"/>
      <c r="J13" s="9"/>
      <c r="K13" s="9"/>
      <c r="L13" s="2"/>
      <c r="M13" s="2"/>
    </row>
    <row r="14" spans="1:15" ht="15.75" x14ac:dyDescent="0.25">
      <c r="A14" s="2"/>
      <c r="B14" s="2"/>
      <c r="C14" s="10"/>
      <c r="D14" s="2"/>
      <c r="E14" s="2"/>
      <c r="F14" s="2"/>
      <c r="G14" s="2"/>
      <c r="H14" s="11"/>
      <c r="I14" s="11"/>
      <c r="J14" s="11"/>
      <c r="K14" s="11"/>
      <c r="L14" s="11"/>
      <c r="M14" s="11"/>
    </row>
    <row r="15" spans="1:15" ht="15.75" x14ac:dyDescent="0.25">
      <c r="A15" s="2"/>
      <c r="B15" s="2"/>
      <c r="C15" s="10"/>
      <c r="D15" s="2"/>
      <c r="E15" s="2"/>
      <c r="F15" s="2"/>
      <c r="G15" s="2"/>
      <c r="H15" s="11"/>
      <c r="I15" s="11"/>
      <c r="J15" s="11"/>
      <c r="K15" s="11"/>
      <c r="L15" s="11"/>
      <c r="M15" s="11"/>
    </row>
    <row r="16" spans="1:15" ht="15.75" x14ac:dyDescent="0.25">
      <c r="A16" s="2"/>
      <c r="B16" s="2"/>
      <c r="C16" s="10" t="s">
        <v>2</v>
      </c>
      <c r="D16" s="2"/>
      <c r="E16" s="2"/>
      <c r="F16" s="2"/>
      <c r="G16" s="2"/>
      <c r="H16" s="11" t="s">
        <v>3</v>
      </c>
      <c r="I16" s="11"/>
      <c r="J16" s="11"/>
      <c r="K16" s="11"/>
      <c r="L16" s="11"/>
      <c r="M16" s="11"/>
    </row>
    <row r="17" spans="1:21" ht="15.75" x14ac:dyDescent="0.25">
      <c r="A17" s="2"/>
      <c r="B17" s="2"/>
      <c r="C17" s="10"/>
      <c r="D17" s="2"/>
      <c r="E17" s="2"/>
      <c r="F17" s="2"/>
      <c r="G17" s="2"/>
      <c r="H17" s="11" t="s">
        <v>4</v>
      </c>
      <c r="I17" s="11"/>
      <c r="J17" s="11"/>
      <c r="K17" s="11"/>
      <c r="L17" s="11"/>
      <c r="M17" s="11"/>
    </row>
    <row r="18" spans="1:21" ht="15.75" x14ac:dyDescent="0.25">
      <c r="A18" s="2"/>
      <c r="B18" s="2"/>
      <c r="C18" s="10"/>
      <c r="D18" s="2"/>
      <c r="E18" s="2"/>
      <c r="F18" s="3">
        <v>46553</v>
      </c>
      <c r="G18" s="2"/>
      <c r="H18" s="11">
        <v>1</v>
      </c>
      <c r="I18" s="11"/>
      <c r="J18" s="11"/>
      <c r="K18" s="11"/>
      <c r="L18" s="11"/>
      <c r="M18" s="11"/>
    </row>
    <row r="19" spans="1:21" ht="15.75" x14ac:dyDescent="0.25">
      <c r="A19" s="2"/>
      <c r="B19" s="2"/>
      <c r="C19" s="2"/>
      <c r="D19" s="2"/>
      <c r="E19" s="2"/>
      <c r="F19" s="2"/>
      <c r="G19" s="2"/>
      <c r="H19" s="11" t="s">
        <v>5</v>
      </c>
      <c r="I19" s="11"/>
      <c r="J19" s="11">
        <f>+SUM(J8:J18)</f>
        <v>0</v>
      </c>
      <c r="K19" s="11"/>
      <c r="L19" s="11"/>
      <c r="M19" s="11"/>
      <c r="N19" s="1" t="e">
        <f>SUMPRODUCT(N8:N18,J8:J18)/J19</f>
        <v>#DIV/0!</v>
      </c>
      <c r="O19" s="1" t="e">
        <f>SUMPRODUCT(O8:O18,J8:J18)/J19</f>
        <v>#REF!</v>
      </c>
    </row>
    <row r="20" spans="1:21" ht="15.75" x14ac:dyDescent="0.25">
      <c r="A20" s="2"/>
      <c r="B20" s="2"/>
      <c r="C20" s="2"/>
      <c r="D20" s="2"/>
      <c r="E20" s="2"/>
      <c r="F20" s="2"/>
      <c r="G20" s="2"/>
      <c r="H20" s="11"/>
      <c r="I20" s="11"/>
      <c r="J20" s="11"/>
      <c r="K20" s="11"/>
      <c r="L20" s="11"/>
      <c r="M20" s="11"/>
    </row>
    <row r="21" spans="1:21" ht="15.75" x14ac:dyDescent="0.25">
      <c r="A21" s="2"/>
      <c r="B21" s="2"/>
      <c r="C21" s="12"/>
      <c r="D21" s="12"/>
      <c r="E21" s="12"/>
      <c r="F21" s="12"/>
      <c r="G21" s="2"/>
      <c r="H21" s="13"/>
      <c r="I21" s="11"/>
      <c r="J21" s="11"/>
      <c r="K21" s="11"/>
      <c r="L21" s="11"/>
      <c r="M21" s="11"/>
    </row>
    <row r="22" spans="1:21" ht="15.75" x14ac:dyDescent="0.25">
      <c r="A22" s="2"/>
      <c r="B22" s="2"/>
      <c r="C22" s="12"/>
      <c r="D22" s="12"/>
      <c r="E22" s="12"/>
      <c r="F22" s="12"/>
      <c r="G22" s="2"/>
      <c r="H22" s="11"/>
      <c r="I22" s="11"/>
      <c r="J22" s="11"/>
      <c r="K22" s="11"/>
      <c r="L22" s="11"/>
      <c r="M22" s="11"/>
    </row>
    <row r="23" spans="1:21" ht="15.75" x14ac:dyDescent="0.25">
      <c r="A23" s="2"/>
      <c r="B23" s="14"/>
      <c r="C23" s="12"/>
      <c r="D23" s="12"/>
      <c r="E23" s="12"/>
      <c r="F23" s="12"/>
      <c r="G23" s="14"/>
      <c r="H23" s="15"/>
      <c r="I23" s="11"/>
      <c r="J23" s="11"/>
      <c r="K23" s="11"/>
      <c r="L23" s="11"/>
      <c r="M23" s="11"/>
    </row>
    <row r="24" spans="1:21" ht="15.75" x14ac:dyDescent="0.25">
      <c r="A24" s="2"/>
      <c r="B24" s="14"/>
      <c r="C24" s="12"/>
      <c r="D24" s="12"/>
      <c r="E24" s="12"/>
      <c r="F24" s="12"/>
      <c r="G24" s="14"/>
      <c r="H24" s="14"/>
      <c r="I24" s="2"/>
      <c r="J24" s="2"/>
      <c r="K24" s="2"/>
      <c r="L24" s="2"/>
      <c r="M24" s="2"/>
    </row>
    <row r="25" spans="1:21" ht="15.75" x14ac:dyDescent="0.25">
      <c r="A25" s="2"/>
      <c r="B25" s="2"/>
      <c r="C25" s="12"/>
      <c r="D25" s="12"/>
      <c r="E25" s="12"/>
      <c r="F25" s="12"/>
      <c r="G25" s="2"/>
      <c r="H25" s="2"/>
      <c r="I25" s="2"/>
      <c r="J25" s="2"/>
      <c r="K25" s="2"/>
      <c r="L25" s="2"/>
      <c r="M25" s="2"/>
    </row>
    <row r="26" spans="1:21" ht="25.5" x14ac:dyDescent="0.35">
      <c r="A26" s="2"/>
      <c r="B26" s="2"/>
      <c r="C26" s="12"/>
      <c r="D26" s="16"/>
      <c r="E26" s="16"/>
      <c r="F26" s="16"/>
      <c r="G26" s="17"/>
      <c r="H26" s="17"/>
      <c r="I26" s="17"/>
      <c r="J26" s="17"/>
      <c r="K26" s="17"/>
      <c r="L26" s="17"/>
      <c r="M26" s="17"/>
      <c r="N26" s="18">
        <f>INDEX([1]indice!A236:B236,1,[1]indice!$L$8)</f>
        <v>7.0618200108908642</v>
      </c>
      <c r="O26" s="18"/>
      <c r="Q26" s="19"/>
      <c r="R26" s="19"/>
      <c r="S26" s="19" t="b">
        <f>T23=U64</f>
        <v>1</v>
      </c>
      <c r="T26" s="19"/>
      <c r="U26" s="19"/>
    </row>
    <row r="27" spans="1:21" ht="350.25" customHeight="1" x14ac:dyDescent="0.35">
      <c r="A27" s="2"/>
      <c r="B27" s="2"/>
      <c r="C27" s="20" t="s">
        <v>6</v>
      </c>
      <c r="D27" s="20"/>
      <c r="E27" s="20"/>
      <c r="F27" s="20"/>
      <c r="G27" s="20"/>
      <c r="H27" s="20"/>
      <c r="I27" s="20"/>
      <c r="J27" s="20"/>
      <c r="K27" s="17"/>
      <c r="L27" s="17"/>
      <c r="M27" s="17"/>
      <c r="N27" s="18"/>
      <c r="O27" s="18"/>
    </row>
    <row r="28" spans="1:21" ht="25.5" customHeight="1" x14ac:dyDescent="0.35">
      <c r="A28" s="2"/>
      <c r="B28" s="2"/>
      <c r="C28" s="20"/>
      <c r="D28" s="20"/>
      <c r="E28" s="20"/>
      <c r="F28" s="20"/>
      <c r="G28" s="20"/>
      <c r="H28" s="20"/>
      <c r="I28" s="20"/>
      <c r="J28" s="20"/>
      <c r="K28" s="17"/>
      <c r="L28" s="17"/>
      <c r="M28" s="17"/>
      <c r="N28" s="18"/>
      <c r="O28" s="18"/>
    </row>
    <row r="29" spans="1:21" ht="25.5" x14ac:dyDescent="0.35">
      <c r="A29" s="2"/>
      <c r="B29" s="2"/>
      <c r="C29" s="20"/>
      <c r="D29" s="20"/>
      <c r="E29" s="20"/>
      <c r="F29" s="20"/>
      <c r="G29" s="20"/>
      <c r="H29" s="20"/>
      <c r="I29" s="20"/>
      <c r="J29" s="20"/>
      <c r="K29" s="17"/>
      <c r="L29" s="17"/>
      <c r="M29" s="17"/>
      <c r="N29" s="18"/>
      <c r="O29" s="18"/>
    </row>
    <row r="30" spans="1:21" ht="25.5" x14ac:dyDescent="0.35">
      <c r="A30" s="2"/>
      <c r="B30" s="2"/>
      <c r="C30" s="20"/>
      <c r="D30" s="20"/>
      <c r="E30" s="20"/>
      <c r="F30" s="20"/>
      <c r="G30" s="20"/>
      <c r="H30" s="20"/>
      <c r="I30" s="20"/>
      <c r="J30" s="20"/>
      <c r="K30" s="17"/>
      <c r="L30" s="17"/>
      <c r="M30" s="17"/>
      <c r="N30" s="18"/>
      <c r="O30" s="18"/>
    </row>
    <row r="31" spans="1:21" ht="25.5" x14ac:dyDescent="0.35">
      <c r="A31" s="2"/>
      <c r="B31" s="2"/>
      <c r="C31" s="20"/>
      <c r="D31" s="20"/>
      <c r="E31" s="20"/>
      <c r="F31" s="20"/>
      <c r="G31" s="20"/>
      <c r="H31" s="20"/>
      <c r="I31" s="20"/>
      <c r="J31" s="20"/>
      <c r="K31" s="17"/>
      <c r="L31" s="17"/>
      <c r="M31" s="17"/>
      <c r="N31" s="18"/>
      <c r="O31" s="18"/>
    </row>
    <row r="32" spans="1:21" ht="25.5" x14ac:dyDescent="0.35">
      <c r="A32" s="2"/>
      <c r="B32" s="2"/>
      <c r="C32" s="20"/>
      <c r="D32" s="20"/>
      <c r="E32" s="20"/>
      <c r="F32" s="20"/>
      <c r="G32" s="20"/>
      <c r="H32" s="20"/>
      <c r="I32" s="20"/>
      <c r="J32" s="20"/>
      <c r="K32" s="17"/>
      <c r="L32" s="17"/>
      <c r="M32" s="17"/>
      <c r="N32" s="18"/>
      <c r="O32" s="18"/>
    </row>
    <row r="33" spans="1:13" ht="15.75" x14ac:dyDescent="0.25">
      <c r="A33" s="2"/>
      <c r="B33" s="2"/>
      <c r="C33" s="2"/>
      <c r="D33" s="2"/>
      <c r="E33" s="2"/>
      <c r="F33" s="2"/>
      <c r="G33" s="2"/>
      <c r="H33" s="2"/>
      <c r="I33" s="2"/>
      <c r="J33" s="2"/>
      <c r="K33" s="2"/>
      <c r="L33" s="2"/>
      <c r="M33" s="2"/>
    </row>
    <row r="34" spans="1:13" ht="15.75" x14ac:dyDescent="0.25">
      <c r="A34" s="2"/>
      <c r="B34" s="2"/>
      <c r="C34" s="2"/>
      <c r="D34" s="2"/>
      <c r="E34" s="2"/>
      <c r="F34" s="2"/>
      <c r="G34" s="2"/>
      <c r="H34" s="2"/>
      <c r="I34" s="2"/>
      <c r="J34" s="2"/>
      <c r="K34" s="2"/>
      <c r="L34" s="2"/>
      <c r="M34" s="2"/>
    </row>
    <row r="35" spans="1:13" ht="15.75" x14ac:dyDescent="0.25">
      <c r="A35" s="2"/>
      <c r="B35" s="2"/>
      <c r="C35" s="2"/>
      <c r="D35" s="2"/>
      <c r="E35" s="2"/>
      <c r="F35" s="2"/>
      <c r="G35" s="2"/>
      <c r="H35" s="2"/>
      <c r="I35" s="2"/>
      <c r="J35" s="2"/>
      <c r="K35" s="2"/>
      <c r="L35" s="2"/>
      <c r="M35" s="2"/>
    </row>
    <row r="36" spans="1:13" ht="15.75" x14ac:dyDescent="0.25">
      <c r="A36" s="2"/>
      <c r="B36" s="2"/>
      <c r="C36" s="2"/>
      <c r="D36" s="2"/>
      <c r="E36" s="2"/>
      <c r="F36" s="2"/>
      <c r="G36" s="2"/>
      <c r="H36" s="2"/>
      <c r="I36" s="2"/>
      <c r="J36" s="2"/>
      <c r="K36" s="2"/>
      <c r="L36" s="2"/>
      <c r="M36" s="2"/>
    </row>
    <row r="37" spans="1:13" ht="15.75" x14ac:dyDescent="0.25">
      <c r="A37" s="2"/>
      <c r="B37" s="2"/>
      <c r="C37" s="2"/>
      <c r="D37" s="2"/>
      <c r="E37" s="2"/>
      <c r="F37" s="2"/>
      <c r="G37" s="2"/>
      <c r="H37" s="2"/>
      <c r="I37" s="2"/>
      <c r="J37" s="2"/>
      <c r="K37" s="2"/>
      <c r="L37" s="2"/>
      <c r="M37" s="2"/>
    </row>
    <row r="38" spans="1:13" ht="15.75" x14ac:dyDescent="0.25">
      <c r="A38" s="2"/>
      <c r="B38" s="2"/>
      <c r="C38" s="2"/>
      <c r="D38" s="2"/>
      <c r="E38" s="2"/>
      <c r="F38" s="2"/>
      <c r="G38" s="2"/>
      <c r="H38" s="2"/>
      <c r="I38" s="2"/>
      <c r="J38" s="2"/>
      <c r="K38" s="2"/>
      <c r="L38" s="2"/>
      <c r="M38" s="2"/>
    </row>
    <row r="39" spans="1:13" ht="15.75" x14ac:dyDescent="0.25">
      <c r="A39" s="2"/>
      <c r="B39" s="2"/>
      <c r="C39" s="2"/>
      <c r="D39" s="2"/>
      <c r="E39" s="2"/>
      <c r="F39" s="2"/>
      <c r="G39" s="2"/>
      <c r="H39" s="2"/>
      <c r="I39" s="2"/>
      <c r="J39" s="2"/>
      <c r="K39" s="2"/>
      <c r="L39" s="2"/>
      <c r="M39" s="2"/>
    </row>
    <row r="40" spans="1:13" ht="15.75" x14ac:dyDescent="0.25">
      <c r="A40" s="2"/>
      <c r="B40" s="2"/>
      <c r="C40" s="2"/>
      <c r="D40" s="2"/>
      <c r="E40" s="2"/>
      <c r="F40" s="2"/>
      <c r="G40" s="2"/>
      <c r="H40" s="2"/>
      <c r="I40" s="2"/>
      <c r="J40" s="2"/>
      <c r="K40" s="2"/>
      <c r="L40" s="2"/>
      <c r="M40" s="2"/>
    </row>
    <row r="62" spans="20:22" ht="15" hidden="1" customHeight="1" x14ac:dyDescent="0.2">
      <c r="T62" s="1">
        <v>2037</v>
      </c>
      <c r="U62" s="1">
        <v>2049</v>
      </c>
    </row>
    <row r="63" spans="20:22" ht="15" customHeight="1" x14ac:dyDescent="0.2">
      <c r="V63" s="1">
        <f>SUM(F63:U63)</f>
        <v>0</v>
      </c>
    </row>
    <row r="64" spans="20:22" ht="15" customHeight="1" x14ac:dyDescent="0.2">
      <c r="T64" s="1">
        <f>INDEX([1]indice!A318:B318,1,[1]indice!$L$8)</f>
        <v>4023520.3402396999</v>
      </c>
    </row>
    <row r="65" ht="15" customHeight="1" x14ac:dyDescent="0.2"/>
    <row r="66" ht="15" hidden="1" customHeight="1" x14ac:dyDescent="0.2"/>
    <row r="67" ht="15" hidden="1" customHeight="1" x14ac:dyDescent="0.2"/>
    <row r="237" ht="15" hidden="1" customHeight="1" x14ac:dyDescent="0.2"/>
    <row r="238" ht="15" hidden="1" customHeight="1" x14ac:dyDescent="0.2"/>
    <row r="241" spans="5:16" ht="15" hidden="1" customHeight="1" x14ac:dyDescent="0.2">
      <c r="E241" s="1" t="s">
        <v>7</v>
      </c>
    </row>
    <row r="245" spans="5:16" ht="15" hidden="1" customHeight="1" x14ac:dyDescent="0.2">
      <c r="E245" s="1" t="s">
        <v>7</v>
      </c>
      <c r="I245" s="1">
        <v>3249999.6</v>
      </c>
      <c r="P245" s="21">
        <v>9952435.5480599999</v>
      </c>
    </row>
    <row r="246" spans="5:16" ht="15" hidden="1" customHeight="1" x14ac:dyDescent="0.2">
      <c r="I246" s="1">
        <v>3249999.4</v>
      </c>
      <c r="P246" s="22">
        <v>15023661.187726401</v>
      </c>
    </row>
    <row r="247" spans="5:16" ht="15" hidden="1" customHeight="1" x14ac:dyDescent="0.2">
      <c r="I247" s="1">
        <v>3249998.8</v>
      </c>
      <c r="P247" s="21">
        <v>2709436.3214406003</v>
      </c>
    </row>
    <row r="248" spans="5:16" ht="15" hidden="1" customHeight="1" x14ac:dyDescent="0.2">
      <c r="I248" s="1">
        <v>1799999.9</v>
      </c>
      <c r="P248" s="22">
        <v>3105741.2023946005</v>
      </c>
    </row>
    <row r="249" spans="5:16" ht="15" hidden="1" customHeight="1" x14ac:dyDescent="0.2">
      <c r="I249" s="1">
        <v>8580675.1999999993</v>
      </c>
      <c r="P249" s="23">
        <v>101305941.57524356</v>
      </c>
    </row>
    <row r="250" spans="5:16" ht="15" hidden="1" customHeight="1" x14ac:dyDescent="0.2">
      <c r="I250" s="1">
        <v>3249999.4</v>
      </c>
    </row>
    <row r="251" spans="5:16" ht="15" hidden="1" customHeight="1" x14ac:dyDescent="0.2">
      <c r="I251" s="1">
        <v>3249998.8</v>
      </c>
    </row>
    <row r="252" spans="5:16" ht="15" hidden="1" customHeight="1" x14ac:dyDescent="0.2">
      <c r="I252" s="1">
        <v>4249999</v>
      </c>
    </row>
    <row r="253" spans="5:16" ht="15" hidden="1" customHeight="1" x14ac:dyDescent="0.2">
      <c r="I253" s="1">
        <v>3849999.7</v>
      </c>
    </row>
    <row r="254" spans="5:16" ht="15" hidden="1" customHeight="1" x14ac:dyDescent="0.2">
      <c r="I254" s="1">
        <v>5510803.9000000004</v>
      </c>
    </row>
    <row r="255" spans="5:16" ht="15" hidden="1" customHeight="1" x14ac:dyDescent="0.2">
      <c r="I255" s="1">
        <v>14610763.4</v>
      </c>
    </row>
    <row r="256" spans="5:16" ht="15" hidden="1" customHeight="1" x14ac:dyDescent="0.2">
      <c r="I256" s="1">
        <v>33484935.699999999</v>
      </c>
    </row>
    <row r="257" spans="9:9" ht="15" hidden="1" customHeight="1" x14ac:dyDescent="0.2">
      <c r="I257" s="1">
        <v>26889987.199999999</v>
      </c>
    </row>
    <row r="258" spans="9:9" ht="15" hidden="1" customHeight="1" x14ac:dyDescent="0.2">
      <c r="I258" s="1">
        <v>17806924.5</v>
      </c>
    </row>
    <row r="259" spans="9:9" ht="15" hidden="1" customHeight="1" x14ac:dyDescent="0.2">
      <c r="I259" s="1">
        <v>28778993.899999999</v>
      </c>
    </row>
    <row r="260" spans="9:9" ht="15" hidden="1" customHeight="1" x14ac:dyDescent="0.2">
      <c r="I260" s="1">
        <v>27422931.5</v>
      </c>
    </row>
    <row r="261" spans="9:9" ht="15" hidden="1" customHeight="1" x14ac:dyDescent="0.2">
      <c r="I261" s="1">
        <v>17395463.5</v>
      </c>
    </row>
    <row r="262" spans="9:9" ht="15" hidden="1" customHeight="1" x14ac:dyDescent="0.2">
      <c r="I262" s="1">
        <v>18114035.600000001</v>
      </c>
    </row>
    <row r="263" spans="9:9" ht="15" hidden="1" customHeight="1" x14ac:dyDescent="0.2">
      <c r="I263" s="1">
        <v>6498129.2999999998</v>
      </c>
    </row>
    <row r="264" spans="9:9" ht="15" hidden="1" customHeight="1" x14ac:dyDescent="0.2"/>
    <row r="265" spans="9:9" ht="15" hidden="1" customHeight="1" x14ac:dyDescent="0.2">
      <c r="I265" s="1">
        <v>10111439.506208699</v>
      </c>
    </row>
    <row r="266" spans="9:9" ht="15" hidden="1" customHeight="1" x14ac:dyDescent="0.2">
      <c r="I266" s="1">
        <v>20019978.585344199</v>
      </c>
    </row>
    <row r="267" spans="9:9" ht="15" hidden="1" customHeight="1" x14ac:dyDescent="0.2">
      <c r="I267" s="1">
        <v>22782912.910363846</v>
      </c>
    </row>
    <row r="268" spans="9:9" ht="15" hidden="1" customHeight="1" x14ac:dyDescent="0.2">
      <c r="I268" s="1">
        <v>10244721.498964999</v>
      </c>
    </row>
    <row r="269" spans="9:9" ht="15" hidden="1" customHeight="1" x14ac:dyDescent="0.2">
      <c r="I269" s="1">
        <v>11052727.5840664</v>
      </c>
    </row>
    <row r="270" spans="9:9" ht="15" hidden="1" customHeight="1" x14ac:dyDescent="0.2">
      <c r="I270" s="1">
        <v>28778993.899999999</v>
      </c>
    </row>
    <row r="271" spans="9:9" ht="15" hidden="1" customHeight="1" x14ac:dyDescent="0.2">
      <c r="I271" s="1">
        <v>27422931.5</v>
      </c>
    </row>
    <row r="272" spans="9:9" ht="15" hidden="1" customHeight="1" x14ac:dyDescent="0.2">
      <c r="I272" s="1">
        <v>17395463.5</v>
      </c>
    </row>
    <row r="273" spans="9:9" ht="15" hidden="1" customHeight="1" x14ac:dyDescent="0.2">
      <c r="I273" s="1">
        <v>18114035.600000001</v>
      </c>
    </row>
    <row r="274" spans="9:9" ht="15" hidden="1" customHeight="1" x14ac:dyDescent="0.2">
      <c r="I274" s="1">
        <v>6498129.2999999998</v>
      </c>
    </row>
    <row r="275" spans="9:9" ht="15" hidden="1" customHeight="1" x14ac:dyDescent="0.2">
      <c r="I275" s="1">
        <v>27121131.824958544</v>
      </c>
    </row>
    <row r="276" spans="9:9" ht="15" hidden="1" customHeight="1" x14ac:dyDescent="0.2">
      <c r="I276" s="1">
        <v>10452837.70717</v>
      </c>
    </row>
    <row r="277" spans="9:9" ht="15" hidden="1" customHeight="1" x14ac:dyDescent="0.2">
      <c r="I277" s="1">
        <v>12514023.707993802</v>
      </c>
    </row>
    <row r="278" spans="9:9" ht="15" hidden="1" customHeight="1" x14ac:dyDescent="0.2">
      <c r="I278" s="1">
        <v>9952435.5480599999</v>
      </c>
    </row>
  </sheetData>
  <sheetProtection selectLockedCells="1"/>
  <mergeCells count="5">
    <mergeCell ref="E10:G10"/>
    <mergeCell ref="C13:E13"/>
    <mergeCell ref="H13:K13"/>
    <mergeCell ref="C21:F26"/>
    <mergeCell ref="C27:J32"/>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4FB4F-6928-4C2A-A3C2-3080FCC12AA5}">
  <sheetPr codeName="Hoja5">
    <pageSetUpPr fitToPage="1"/>
  </sheetPr>
  <dimension ref="A1:CC290"/>
  <sheetViews>
    <sheetView zoomScale="50" zoomScaleNormal="50" zoomScaleSheetLayoutView="40" workbookViewId="0"/>
  </sheetViews>
  <sheetFormatPr baseColWidth="10" defaultColWidth="0" defaultRowHeight="0" customHeight="1" zeroHeight="1" x14ac:dyDescent="0.25"/>
  <cols>
    <col min="1" max="1" width="1.7109375" style="27" customWidth="1"/>
    <col min="2" max="2" width="55" style="27" customWidth="1"/>
    <col min="3" max="10" width="28.5703125" style="27" customWidth="1"/>
    <col min="11" max="11" width="36.5703125" style="27" customWidth="1"/>
    <col min="12" max="12" width="28.5703125" style="200" customWidth="1"/>
    <col min="13" max="15" width="28.5703125" style="27" customWidth="1"/>
    <col min="16" max="16" width="38.42578125" style="99" bestFit="1" customWidth="1"/>
    <col min="17" max="19" width="28.5703125" style="27" customWidth="1"/>
    <col min="20" max="20" width="43" style="27" bestFit="1" customWidth="1"/>
    <col min="21" max="23" width="28.5703125" style="27" customWidth="1"/>
    <col min="24" max="24" width="32.7109375" style="27" customWidth="1"/>
    <col min="25" max="25" width="24.42578125" style="27" bestFit="1" customWidth="1"/>
    <col min="26" max="26" width="24.42578125" style="27" customWidth="1"/>
    <col min="27" max="27" width="20.7109375" style="27" customWidth="1"/>
    <col min="28" max="81" width="0" style="27" hidden="1" customWidth="1"/>
    <col min="82" max="256" width="11.42578125" style="27" hidden="1"/>
    <col min="257" max="257" width="1.7109375" style="27" customWidth="1"/>
    <col min="258" max="258" width="55" style="27" customWidth="1"/>
    <col min="259" max="266" width="28.5703125" style="27" customWidth="1"/>
    <col min="267" max="267" width="36.5703125" style="27" customWidth="1"/>
    <col min="268" max="271" width="28.5703125" style="27" customWidth="1"/>
    <col min="272" max="272" width="38.42578125" style="27" bestFit="1" customWidth="1"/>
    <col min="273" max="275" width="28.5703125" style="27" customWidth="1"/>
    <col min="276" max="276" width="43" style="27" bestFit="1" customWidth="1"/>
    <col min="277" max="279" width="28.5703125" style="27" customWidth="1"/>
    <col min="280" max="280" width="32.7109375" style="27" customWidth="1"/>
    <col min="281" max="281" width="24.42578125" style="27" bestFit="1" customWidth="1"/>
    <col min="282" max="282" width="24.42578125" style="27" customWidth="1"/>
    <col min="283" max="283" width="20.7109375" style="27" customWidth="1"/>
    <col min="284" max="512" width="11.42578125" style="27" hidden="1"/>
    <col min="513" max="513" width="1.7109375" style="27" customWidth="1"/>
    <col min="514" max="514" width="55" style="27" customWidth="1"/>
    <col min="515" max="522" width="28.5703125" style="27" customWidth="1"/>
    <col min="523" max="523" width="36.5703125" style="27" customWidth="1"/>
    <col min="524" max="527" width="28.5703125" style="27" customWidth="1"/>
    <col min="528" max="528" width="38.42578125" style="27" bestFit="1" customWidth="1"/>
    <col min="529" max="531" width="28.5703125" style="27" customWidth="1"/>
    <col min="532" max="532" width="43" style="27" bestFit="1" customWidth="1"/>
    <col min="533" max="535" width="28.5703125" style="27" customWidth="1"/>
    <col min="536" max="536" width="32.7109375" style="27" customWidth="1"/>
    <col min="537" max="537" width="24.42578125" style="27" bestFit="1" customWidth="1"/>
    <col min="538" max="538" width="24.42578125" style="27" customWidth="1"/>
    <col min="539" max="539" width="20.7109375" style="27" customWidth="1"/>
    <col min="540" max="768" width="11.42578125" style="27" hidden="1"/>
    <col min="769" max="769" width="1.7109375" style="27" customWidth="1"/>
    <col min="770" max="770" width="55" style="27" customWidth="1"/>
    <col min="771" max="778" width="28.5703125" style="27" customWidth="1"/>
    <col min="779" max="779" width="36.5703125" style="27" customWidth="1"/>
    <col min="780" max="783" width="28.5703125" style="27" customWidth="1"/>
    <col min="784" max="784" width="38.42578125" style="27" bestFit="1" customWidth="1"/>
    <col min="785" max="787" width="28.5703125" style="27" customWidth="1"/>
    <col min="788" max="788" width="43" style="27" bestFit="1" customWidth="1"/>
    <col min="789" max="791" width="28.5703125" style="27" customWidth="1"/>
    <col min="792" max="792" width="32.7109375" style="27" customWidth="1"/>
    <col min="793" max="793" width="24.42578125" style="27" bestFit="1" customWidth="1"/>
    <col min="794" max="794" width="24.42578125" style="27" customWidth="1"/>
    <col min="795" max="795" width="20.7109375" style="27" customWidth="1"/>
    <col min="796" max="1024" width="11.42578125" style="27" hidden="1"/>
    <col min="1025" max="1025" width="1.7109375" style="27" customWidth="1"/>
    <col min="1026" max="1026" width="55" style="27" customWidth="1"/>
    <col min="1027" max="1034" width="28.5703125" style="27" customWidth="1"/>
    <col min="1035" max="1035" width="36.5703125" style="27" customWidth="1"/>
    <col min="1036" max="1039" width="28.5703125" style="27" customWidth="1"/>
    <col min="1040" max="1040" width="38.42578125" style="27" bestFit="1" customWidth="1"/>
    <col min="1041" max="1043" width="28.5703125" style="27" customWidth="1"/>
    <col min="1044" max="1044" width="43" style="27" bestFit="1" customWidth="1"/>
    <col min="1045" max="1047" width="28.5703125" style="27" customWidth="1"/>
    <col min="1048" max="1048" width="32.7109375" style="27" customWidth="1"/>
    <col min="1049" max="1049" width="24.42578125" style="27" bestFit="1" customWidth="1"/>
    <col min="1050" max="1050" width="24.42578125" style="27" customWidth="1"/>
    <col min="1051" max="1051" width="20.7109375" style="27" customWidth="1"/>
    <col min="1052" max="1280" width="11.42578125" style="27" hidden="1"/>
    <col min="1281" max="1281" width="1.7109375" style="27" customWidth="1"/>
    <col min="1282" max="1282" width="55" style="27" customWidth="1"/>
    <col min="1283" max="1290" width="28.5703125" style="27" customWidth="1"/>
    <col min="1291" max="1291" width="36.5703125" style="27" customWidth="1"/>
    <col min="1292" max="1295" width="28.5703125" style="27" customWidth="1"/>
    <col min="1296" max="1296" width="38.42578125" style="27" bestFit="1" customWidth="1"/>
    <col min="1297" max="1299" width="28.5703125" style="27" customWidth="1"/>
    <col min="1300" max="1300" width="43" style="27" bestFit="1" customWidth="1"/>
    <col min="1301" max="1303" width="28.5703125" style="27" customWidth="1"/>
    <col min="1304" max="1304" width="32.7109375" style="27" customWidth="1"/>
    <col min="1305" max="1305" width="24.42578125" style="27" bestFit="1" customWidth="1"/>
    <col min="1306" max="1306" width="24.42578125" style="27" customWidth="1"/>
    <col min="1307" max="1307" width="20.7109375" style="27" customWidth="1"/>
    <col min="1308" max="1536" width="11.42578125" style="27" hidden="1"/>
    <col min="1537" max="1537" width="1.7109375" style="27" customWidth="1"/>
    <col min="1538" max="1538" width="55" style="27" customWidth="1"/>
    <col min="1539" max="1546" width="28.5703125" style="27" customWidth="1"/>
    <col min="1547" max="1547" width="36.5703125" style="27" customWidth="1"/>
    <col min="1548" max="1551" width="28.5703125" style="27" customWidth="1"/>
    <col min="1552" max="1552" width="38.42578125" style="27" bestFit="1" customWidth="1"/>
    <col min="1553" max="1555" width="28.5703125" style="27" customWidth="1"/>
    <col min="1556" max="1556" width="43" style="27" bestFit="1" customWidth="1"/>
    <col min="1557" max="1559" width="28.5703125" style="27" customWidth="1"/>
    <col min="1560" max="1560" width="32.7109375" style="27" customWidth="1"/>
    <col min="1561" max="1561" width="24.42578125" style="27" bestFit="1" customWidth="1"/>
    <col min="1562" max="1562" width="24.42578125" style="27" customWidth="1"/>
    <col min="1563" max="1563" width="20.7109375" style="27" customWidth="1"/>
    <col min="1564" max="1792" width="11.42578125" style="27" hidden="1"/>
    <col min="1793" max="1793" width="1.7109375" style="27" customWidth="1"/>
    <col min="1794" max="1794" width="55" style="27" customWidth="1"/>
    <col min="1795" max="1802" width="28.5703125" style="27" customWidth="1"/>
    <col min="1803" max="1803" width="36.5703125" style="27" customWidth="1"/>
    <col min="1804" max="1807" width="28.5703125" style="27" customWidth="1"/>
    <col min="1808" max="1808" width="38.42578125" style="27" bestFit="1" customWidth="1"/>
    <col min="1809" max="1811" width="28.5703125" style="27" customWidth="1"/>
    <col min="1812" max="1812" width="43" style="27" bestFit="1" customWidth="1"/>
    <col min="1813" max="1815" width="28.5703125" style="27" customWidth="1"/>
    <col min="1816" max="1816" width="32.7109375" style="27" customWidth="1"/>
    <col min="1817" max="1817" width="24.42578125" style="27" bestFit="1" customWidth="1"/>
    <col min="1818" max="1818" width="24.42578125" style="27" customWidth="1"/>
    <col min="1819" max="1819" width="20.7109375" style="27" customWidth="1"/>
    <col min="1820" max="2048" width="11.42578125" style="27" hidden="1"/>
    <col min="2049" max="2049" width="1.7109375" style="27" customWidth="1"/>
    <col min="2050" max="2050" width="55" style="27" customWidth="1"/>
    <col min="2051" max="2058" width="28.5703125" style="27" customWidth="1"/>
    <col min="2059" max="2059" width="36.5703125" style="27" customWidth="1"/>
    <col min="2060" max="2063" width="28.5703125" style="27" customWidth="1"/>
    <col min="2064" max="2064" width="38.42578125" style="27" bestFit="1" customWidth="1"/>
    <col min="2065" max="2067" width="28.5703125" style="27" customWidth="1"/>
    <col min="2068" max="2068" width="43" style="27" bestFit="1" customWidth="1"/>
    <col min="2069" max="2071" width="28.5703125" style="27" customWidth="1"/>
    <col min="2072" max="2072" width="32.7109375" style="27" customWidth="1"/>
    <col min="2073" max="2073" width="24.42578125" style="27" bestFit="1" customWidth="1"/>
    <col min="2074" max="2074" width="24.42578125" style="27" customWidth="1"/>
    <col min="2075" max="2075" width="20.7109375" style="27" customWidth="1"/>
    <col min="2076" max="2304" width="11.42578125" style="27" hidden="1"/>
    <col min="2305" max="2305" width="1.7109375" style="27" customWidth="1"/>
    <col min="2306" max="2306" width="55" style="27" customWidth="1"/>
    <col min="2307" max="2314" width="28.5703125" style="27" customWidth="1"/>
    <col min="2315" max="2315" width="36.5703125" style="27" customWidth="1"/>
    <col min="2316" max="2319" width="28.5703125" style="27" customWidth="1"/>
    <col min="2320" max="2320" width="38.42578125" style="27" bestFit="1" customWidth="1"/>
    <col min="2321" max="2323" width="28.5703125" style="27" customWidth="1"/>
    <col min="2324" max="2324" width="43" style="27" bestFit="1" customWidth="1"/>
    <col min="2325" max="2327" width="28.5703125" style="27" customWidth="1"/>
    <col min="2328" max="2328" width="32.7109375" style="27" customWidth="1"/>
    <col min="2329" max="2329" width="24.42578125" style="27" bestFit="1" customWidth="1"/>
    <col min="2330" max="2330" width="24.42578125" style="27" customWidth="1"/>
    <col min="2331" max="2331" width="20.7109375" style="27" customWidth="1"/>
    <col min="2332" max="2560" width="11.42578125" style="27" hidden="1"/>
    <col min="2561" max="2561" width="1.7109375" style="27" customWidth="1"/>
    <col min="2562" max="2562" width="55" style="27" customWidth="1"/>
    <col min="2563" max="2570" width="28.5703125" style="27" customWidth="1"/>
    <col min="2571" max="2571" width="36.5703125" style="27" customWidth="1"/>
    <col min="2572" max="2575" width="28.5703125" style="27" customWidth="1"/>
    <col min="2576" max="2576" width="38.42578125" style="27" bestFit="1" customWidth="1"/>
    <col min="2577" max="2579" width="28.5703125" style="27" customWidth="1"/>
    <col min="2580" max="2580" width="43" style="27" bestFit="1" customWidth="1"/>
    <col min="2581" max="2583" width="28.5703125" style="27" customWidth="1"/>
    <col min="2584" max="2584" width="32.7109375" style="27" customWidth="1"/>
    <col min="2585" max="2585" width="24.42578125" style="27" bestFit="1" customWidth="1"/>
    <col min="2586" max="2586" width="24.42578125" style="27" customWidth="1"/>
    <col min="2587" max="2587" width="20.7109375" style="27" customWidth="1"/>
    <col min="2588" max="2816" width="11.42578125" style="27" hidden="1"/>
    <col min="2817" max="2817" width="1.7109375" style="27" customWidth="1"/>
    <col min="2818" max="2818" width="55" style="27" customWidth="1"/>
    <col min="2819" max="2826" width="28.5703125" style="27" customWidth="1"/>
    <col min="2827" max="2827" width="36.5703125" style="27" customWidth="1"/>
    <col min="2828" max="2831" width="28.5703125" style="27" customWidth="1"/>
    <col min="2832" max="2832" width="38.42578125" style="27" bestFit="1" customWidth="1"/>
    <col min="2833" max="2835" width="28.5703125" style="27" customWidth="1"/>
    <col min="2836" max="2836" width="43" style="27" bestFit="1" customWidth="1"/>
    <col min="2837" max="2839" width="28.5703125" style="27" customWidth="1"/>
    <col min="2840" max="2840" width="32.7109375" style="27" customWidth="1"/>
    <col min="2841" max="2841" width="24.42578125" style="27" bestFit="1" customWidth="1"/>
    <col min="2842" max="2842" width="24.42578125" style="27" customWidth="1"/>
    <col min="2843" max="2843" width="20.7109375" style="27" customWidth="1"/>
    <col min="2844" max="3072" width="11.42578125" style="27" hidden="1"/>
    <col min="3073" max="3073" width="1.7109375" style="27" customWidth="1"/>
    <col min="3074" max="3074" width="55" style="27" customWidth="1"/>
    <col min="3075" max="3082" width="28.5703125" style="27" customWidth="1"/>
    <col min="3083" max="3083" width="36.5703125" style="27" customWidth="1"/>
    <col min="3084" max="3087" width="28.5703125" style="27" customWidth="1"/>
    <col min="3088" max="3088" width="38.42578125" style="27" bestFit="1" customWidth="1"/>
    <col min="3089" max="3091" width="28.5703125" style="27" customWidth="1"/>
    <col min="3092" max="3092" width="43" style="27" bestFit="1" customWidth="1"/>
    <col min="3093" max="3095" width="28.5703125" style="27" customWidth="1"/>
    <col min="3096" max="3096" width="32.7109375" style="27" customWidth="1"/>
    <col min="3097" max="3097" width="24.42578125" style="27" bestFit="1" customWidth="1"/>
    <col min="3098" max="3098" width="24.42578125" style="27" customWidth="1"/>
    <col min="3099" max="3099" width="20.7109375" style="27" customWidth="1"/>
    <col min="3100" max="3328" width="11.42578125" style="27" hidden="1"/>
    <col min="3329" max="3329" width="1.7109375" style="27" customWidth="1"/>
    <col min="3330" max="3330" width="55" style="27" customWidth="1"/>
    <col min="3331" max="3338" width="28.5703125" style="27" customWidth="1"/>
    <col min="3339" max="3339" width="36.5703125" style="27" customWidth="1"/>
    <col min="3340" max="3343" width="28.5703125" style="27" customWidth="1"/>
    <col min="3344" max="3344" width="38.42578125" style="27" bestFit="1" customWidth="1"/>
    <col min="3345" max="3347" width="28.5703125" style="27" customWidth="1"/>
    <col min="3348" max="3348" width="43" style="27" bestFit="1" customWidth="1"/>
    <col min="3349" max="3351" width="28.5703125" style="27" customWidth="1"/>
    <col min="3352" max="3352" width="32.7109375" style="27" customWidth="1"/>
    <col min="3353" max="3353" width="24.42578125" style="27" bestFit="1" customWidth="1"/>
    <col min="3354" max="3354" width="24.42578125" style="27" customWidth="1"/>
    <col min="3355" max="3355" width="20.7109375" style="27" customWidth="1"/>
    <col min="3356" max="3584" width="11.42578125" style="27" hidden="1"/>
    <col min="3585" max="3585" width="1.7109375" style="27" customWidth="1"/>
    <col min="3586" max="3586" width="55" style="27" customWidth="1"/>
    <col min="3587" max="3594" width="28.5703125" style="27" customWidth="1"/>
    <col min="3595" max="3595" width="36.5703125" style="27" customWidth="1"/>
    <col min="3596" max="3599" width="28.5703125" style="27" customWidth="1"/>
    <col min="3600" max="3600" width="38.42578125" style="27" bestFit="1" customWidth="1"/>
    <col min="3601" max="3603" width="28.5703125" style="27" customWidth="1"/>
    <col min="3604" max="3604" width="43" style="27" bestFit="1" customWidth="1"/>
    <col min="3605" max="3607" width="28.5703125" style="27" customWidth="1"/>
    <col min="3608" max="3608" width="32.7109375" style="27" customWidth="1"/>
    <col min="3609" max="3609" width="24.42578125" style="27" bestFit="1" customWidth="1"/>
    <col min="3610" max="3610" width="24.42578125" style="27" customWidth="1"/>
    <col min="3611" max="3611" width="20.7109375" style="27" customWidth="1"/>
    <col min="3612" max="3840" width="11.42578125" style="27" hidden="1"/>
    <col min="3841" max="3841" width="1.7109375" style="27" customWidth="1"/>
    <col min="3842" max="3842" width="55" style="27" customWidth="1"/>
    <col min="3843" max="3850" width="28.5703125" style="27" customWidth="1"/>
    <col min="3851" max="3851" width="36.5703125" style="27" customWidth="1"/>
    <col min="3852" max="3855" width="28.5703125" style="27" customWidth="1"/>
    <col min="3856" max="3856" width="38.42578125" style="27" bestFit="1" customWidth="1"/>
    <col min="3857" max="3859" width="28.5703125" style="27" customWidth="1"/>
    <col min="3860" max="3860" width="43" style="27" bestFit="1" customWidth="1"/>
    <col min="3861" max="3863" width="28.5703125" style="27" customWidth="1"/>
    <col min="3864" max="3864" width="32.7109375" style="27" customWidth="1"/>
    <col min="3865" max="3865" width="24.42578125" style="27" bestFit="1" customWidth="1"/>
    <col min="3866" max="3866" width="24.42578125" style="27" customWidth="1"/>
    <col min="3867" max="3867" width="20.7109375" style="27" customWidth="1"/>
    <col min="3868" max="4096" width="11.42578125" style="27" hidden="1"/>
    <col min="4097" max="4097" width="1.7109375" style="27" customWidth="1"/>
    <col min="4098" max="4098" width="55" style="27" customWidth="1"/>
    <col min="4099" max="4106" width="28.5703125" style="27" customWidth="1"/>
    <col min="4107" max="4107" width="36.5703125" style="27" customWidth="1"/>
    <col min="4108" max="4111" width="28.5703125" style="27" customWidth="1"/>
    <col min="4112" max="4112" width="38.42578125" style="27" bestFit="1" customWidth="1"/>
    <col min="4113" max="4115" width="28.5703125" style="27" customWidth="1"/>
    <col min="4116" max="4116" width="43" style="27" bestFit="1" customWidth="1"/>
    <col min="4117" max="4119" width="28.5703125" style="27" customWidth="1"/>
    <col min="4120" max="4120" width="32.7109375" style="27" customWidth="1"/>
    <col min="4121" max="4121" width="24.42578125" style="27" bestFit="1" customWidth="1"/>
    <col min="4122" max="4122" width="24.42578125" style="27" customWidth="1"/>
    <col min="4123" max="4123" width="20.7109375" style="27" customWidth="1"/>
    <col min="4124" max="4352" width="11.42578125" style="27" hidden="1"/>
    <col min="4353" max="4353" width="1.7109375" style="27" customWidth="1"/>
    <col min="4354" max="4354" width="55" style="27" customWidth="1"/>
    <col min="4355" max="4362" width="28.5703125" style="27" customWidth="1"/>
    <col min="4363" max="4363" width="36.5703125" style="27" customWidth="1"/>
    <col min="4364" max="4367" width="28.5703125" style="27" customWidth="1"/>
    <col min="4368" max="4368" width="38.42578125" style="27" bestFit="1" customWidth="1"/>
    <col min="4369" max="4371" width="28.5703125" style="27" customWidth="1"/>
    <col min="4372" max="4372" width="43" style="27" bestFit="1" customWidth="1"/>
    <col min="4373" max="4375" width="28.5703125" style="27" customWidth="1"/>
    <col min="4376" max="4376" width="32.7109375" style="27" customWidth="1"/>
    <col min="4377" max="4377" width="24.42578125" style="27" bestFit="1" customWidth="1"/>
    <col min="4378" max="4378" width="24.42578125" style="27" customWidth="1"/>
    <col min="4379" max="4379" width="20.7109375" style="27" customWidth="1"/>
    <col min="4380" max="4608" width="11.42578125" style="27" hidden="1"/>
    <col min="4609" max="4609" width="1.7109375" style="27" customWidth="1"/>
    <col min="4610" max="4610" width="55" style="27" customWidth="1"/>
    <col min="4611" max="4618" width="28.5703125" style="27" customWidth="1"/>
    <col min="4619" max="4619" width="36.5703125" style="27" customWidth="1"/>
    <col min="4620" max="4623" width="28.5703125" style="27" customWidth="1"/>
    <col min="4624" max="4624" width="38.42578125" style="27" bestFit="1" customWidth="1"/>
    <col min="4625" max="4627" width="28.5703125" style="27" customWidth="1"/>
    <col min="4628" max="4628" width="43" style="27" bestFit="1" customWidth="1"/>
    <col min="4629" max="4631" width="28.5703125" style="27" customWidth="1"/>
    <col min="4632" max="4632" width="32.7109375" style="27" customWidth="1"/>
    <col min="4633" max="4633" width="24.42578125" style="27" bestFit="1" customWidth="1"/>
    <col min="4634" max="4634" width="24.42578125" style="27" customWidth="1"/>
    <col min="4635" max="4635" width="20.7109375" style="27" customWidth="1"/>
    <col min="4636" max="4864" width="11.42578125" style="27" hidden="1"/>
    <col min="4865" max="4865" width="1.7109375" style="27" customWidth="1"/>
    <col min="4866" max="4866" width="55" style="27" customWidth="1"/>
    <col min="4867" max="4874" width="28.5703125" style="27" customWidth="1"/>
    <col min="4875" max="4875" width="36.5703125" style="27" customWidth="1"/>
    <col min="4876" max="4879" width="28.5703125" style="27" customWidth="1"/>
    <col min="4880" max="4880" width="38.42578125" style="27" bestFit="1" customWidth="1"/>
    <col min="4881" max="4883" width="28.5703125" style="27" customWidth="1"/>
    <col min="4884" max="4884" width="43" style="27" bestFit="1" customWidth="1"/>
    <col min="4885" max="4887" width="28.5703125" style="27" customWidth="1"/>
    <col min="4888" max="4888" width="32.7109375" style="27" customWidth="1"/>
    <col min="4889" max="4889" width="24.42578125" style="27" bestFit="1" customWidth="1"/>
    <col min="4890" max="4890" width="24.42578125" style="27" customWidth="1"/>
    <col min="4891" max="4891" width="20.7109375" style="27" customWidth="1"/>
    <col min="4892" max="5120" width="11.42578125" style="27" hidden="1"/>
    <col min="5121" max="5121" width="1.7109375" style="27" customWidth="1"/>
    <col min="5122" max="5122" width="55" style="27" customWidth="1"/>
    <col min="5123" max="5130" width="28.5703125" style="27" customWidth="1"/>
    <col min="5131" max="5131" width="36.5703125" style="27" customWidth="1"/>
    <col min="5132" max="5135" width="28.5703125" style="27" customWidth="1"/>
    <col min="5136" max="5136" width="38.42578125" style="27" bestFit="1" customWidth="1"/>
    <col min="5137" max="5139" width="28.5703125" style="27" customWidth="1"/>
    <col min="5140" max="5140" width="43" style="27" bestFit="1" customWidth="1"/>
    <col min="5141" max="5143" width="28.5703125" style="27" customWidth="1"/>
    <col min="5144" max="5144" width="32.7109375" style="27" customWidth="1"/>
    <col min="5145" max="5145" width="24.42578125" style="27" bestFit="1" customWidth="1"/>
    <col min="5146" max="5146" width="24.42578125" style="27" customWidth="1"/>
    <col min="5147" max="5147" width="20.7109375" style="27" customWidth="1"/>
    <col min="5148" max="5376" width="11.42578125" style="27" hidden="1"/>
    <col min="5377" max="5377" width="1.7109375" style="27" customWidth="1"/>
    <col min="5378" max="5378" width="55" style="27" customWidth="1"/>
    <col min="5379" max="5386" width="28.5703125" style="27" customWidth="1"/>
    <col min="5387" max="5387" width="36.5703125" style="27" customWidth="1"/>
    <col min="5388" max="5391" width="28.5703125" style="27" customWidth="1"/>
    <col min="5392" max="5392" width="38.42578125" style="27" bestFit="1" customWidth="1"/>
    <col min="5393" max="5395" width="28.5703125" style="27" customWidth="1"/>
    <col min="5396" max="5396" width="43" style="27" bestFit="1" customWidth="1"/>
    <col min="5397" max="5399" width="28.5703125" style="27" customWidth="1"/>
    <col min="5400" max="5400" width="32.7109375" style="27" customWidth="1"/>
    <col min="5401" max="5401" width="24.42578125" style="27" bestFit="1" customWidth="1"/>
    <col min="5402" max="5402" width="24.42578125" style="27" customWidth="1"/>
    <col min="5403" max="5403" width="20.7109375" style="27" customWidth="1"/>
    <col min="5404" max="5632" width="11.42578125" style="27" hidden="1"/>
    <col min="5633" max="5633" width="1.7109375" style="27" customWidth="1"/>
    <col min="5634" max="5634" width="55" style="27" customWidth="1"/>
    <col min="5635" max="5642" width="28.5703125" style="27" customWidth="1"/>
    <col min="5643" max="5643" width="36.5703125" style="27" customWidth="1"/>
    <col min="5644" max="5647" width="28.5703125" style="27" customWidth="1"/>
    <col min="5648" max="5648" width="38.42578125" style="27" bestFit="1" customWidth="1"/>
    <col min="5649" max="5651" width="28.5703125" style="27" customWidth="1"/>
    <col min="5652" max="5652" width="43" style="27" bestFit="1" customWidth="1"/>
    <col min="5653" max="5655" width="28.5703125" style="27" customWidth="1"/>
    <col min="5656" max="5656" width="32.7109375" style="27" customWidth="1"/>
    <col min="5657" max="5657" width="24.42578125" style="27" bestFit="1" customWidth="1"/>
    <col min="5658" max="5658" width="24.42578125" style="27" customWidth="1"/>
    <col min="5659" max="5659" width="20.7109375" style="27" customWidth="1"/>
    <col min="5660" max="5888" width="11.42578125" style="27" hidden="1"/>
    <col min="5889" max="5889" width="1.7109375" style="27" customWidth="1"/>
    <col min="5890" max="5890" width="55" style="27" customWidth="1"/>
    <col min="5891" max="5898" width="28.5703125" style="27" customWidth="1"/>
    <col min="5899" max="5899" width="36.5703125" style="27" customWidth="1"/>
    <col min="5900" max="5903" width="28.5703125" style="27" customWidth="1"/>
    <col min="5904" max="5904" width="38.42578125" style="27" bestFit="1" customWidth="1"/>
    <col min="5905" max="5907" width="28.5703125" style="27" customWidth="1"/>
    <col min="5908" max="5908" width="43" style="27" bestFit="1" customWidth="1"/>
    <col min="5909" max="5911" width="28.5703125" style="27" customWidth="1"/>
    <col min="5912" max="5912" width="32.7109375" style="27" customWidth="1"/>
    <col min="5913" max="5913" width="24.42578125" style="27" bestFit="1" customWidth="1"/>
    <col min="5914" max="5914" width="24.42578125" style="27" customWidth="1"/>
    <col min="5915" max="5915" width="20.7109375" style="27" customWidth="1"/>
    <col min="5916" max="6144" width="11.42578125" style="27" hidden="1"/>
    <col min="6145" max="6145" width="1.7109375" style="27" customWidth="1"/>
    <col min="6146" max="6146" width="55" style="27" customWidth="1"/>
    <col min="6147" max="6154" width="28.5703125" style="27" customWidth="1"/>
    <col min="6155" max="6155" width="36.5703125" style="27" customWidth="1"/>
    <col min="6156" max="6159" width="28.5703125" style="27" customWidth="1"/>
    <col min="6160" max="6160" width="38.42578125" style="27" bestFit="1" customWidth="1"/>
    <col min="6161" max="6163" width="28.5703125" style="27" customWidth="1"/>
    <col min="6164" max="6164" width="43" style="27" bestFit="1" customWidth="1"/>
    <col min="6165" max="6167" width="28.5703125" style="27" customWidth="1"/>
    <col min="6168" max="6168" width="32.7109375" style="27" customWidth="1"/>
    <col min="6169" max="6169" width="24.42578125" style="27" bestFit="1" customWidth="1"/>
    <col min="6170" max="6170" width="24.42578125" style="27" customWidth="1"/>
    <col min="6171" max="6171" width="20.7109375" style="27" customWidth="1"/>
    <col min="6172" max="6400" width="11.42578125" style="27" hidden="1"/>
    <col min="6401" max="6401" width="1.7109375" style="27" customWidth="1"/>
    <col min="6402" max="6402" width="55" style="27" customWidth="1"/>
    <col min="6403" max="6410" width="28.5703125" style="27" customWidth="1"/>
    <col min="6411" max="6411" width="36.5703125" style="27" customWidth="1"/>
    <col min="6412" max="6415" width="28.5703125" style="27" customWidth="1"/>
    <col min="6416" max="6416" width="38.42578125" style="27" bestFit="1" customWidth="1"/>
    <col min="6417" max="6419" width="28.5703125" style="27" customWidth="1"/>
    <col min="6420" max="6420" width="43" style="27" bestFit="1" customWidth="1"/>
    <col min="6421" max="6423" width="28.5703125" style="27" customWidth="1"/>
    <col min="6424" max="6424" width="32.7109375" style="27" customWidth="1"/>
    <col min="6425" max="6425" width="24.42578125" style="27" bestFit="1" customWidth="1"/>
    <col min="6426" max="6426" width="24.42578125" style="27" customWidth="1"/>
    <col min="6427" max="6427" width="20.7109375" style="27" customWidth="1"/>
    <col min="6428" max="6656" width="11.42578125" style="27" hidden="1"/>
    <col min="6657" max="6657" width="1.7109375" style="27" customWidth="1"/>
    <col min="6658" max="6658" width="55" style="27" customWidth="1"/>
    <col min="6659" max="6666" width="28.5703125" style="27" customWidth="1"/>
    <col min="6667" max="6667" width="36.5703125" style="27" customWidth="1"/>
    <col min="6668" max="6671" width="28.5703125" style="27" customWidth="1"/>
    <col min="6672" max="6672" width="38.42578125" style="27" bestFit="1" customWidth="1"/>
    <col min="6673" max="6675" width="28.5703125" style="27" customWidth="1"/>
    <col min="6676" max="6676" width="43" style="27" bestFit="1" customWidth="1"/>
    <col min="6677" max="6679" width="28.5703125" style="27" customWidth="1"/>
    <col min="6680" max="6680" width="32.7109375" style="27" customWidth="1"/>
    <col min="6681" max="6681" width="24.42578125" style="27" bestFit="1" customWidth="1"/>
    <col min="6682" max="6682" width="24.42578125" style="27" customWidth="1"/>
    <col min="6683" max="6683" width="20.7109375" style="27" customWidth="1"/>
    <col min="6684" max="6912" width="11.42578125" style="27" hidden="1"/>
    <col min="6913" max="6913" width="1.7109375" style="27" customWidth="1"/>
    <col min="6914" max="6914" width="55" style="27" customWidth="1"/>
    <col min="6915" max="6922" width="28.5703125" style="27" customWidth="1"/>
    <col min="6923" max="6923" width="36.5703125" style="27" customWidth="1"/>
    <col min="6924" max="6927" width="28.5703125" style="27" customWidth="1"/>
    <col min="6928" max="6928" width="38.42578125" style="27" bestFit="1" customWidth="1"/>
    <col min="6929" max="6931" width="28.5703125" style="27" customWidth="1"/>
    <col min="6932" max="6932" width="43" style="27" bestFit="1" customWidth="1"/>
    <col min="6933" max="6935" width="28.5703125" style="27" customWidth="1"/>
    <col min="6936" max="6936" width="32.7109375" style="27" customWidth="1"/>
    <col min="6937" max="6937" width="24.42578125" style="27" bestFit="1" customWidth="1"/>
    <col min="6938" max="6938" width="24.42578125" style="27" customWidth="1"/>
    <col min="6939" max="6939" width="20.7109375" style="27" customWidth="1"/>
    <col min="6940" max="7168" width="11.42578125" style="27" hidden="1"/>
    <col min="7169" max="7169" width="1.7109375" style="27" customWidth="1"/>
    <col min="7170" max="7170" width="55" style="27" customWidth="1"/>
    <col min="7171" max="7178" width="28.5703125" style="27" customWidth="1"/>
    <col min="7179" max="7179" width="36.5703125" style="27" customWidth="1"/>
    <col min="7180" max="7183" width="28.5703125" style="27" customWidth="1"/>
    <col min="7184" max="7184" width="38.42578125" style="27" bestFit="1" customWidth="1"/>
    <col min="7185" max="7187" width="28.5703125" style="27" customWidth="1"/>
    <col min="7188" max="7188" width="43" style="27" bestFit="1" customWidth="1"/>
    <col min="7189" max="7191" width="28.5703125" style="27" customWidth="1"/>
    <col min="7192" max="7192" width="32.7109375" style="27" customWidth="1"/>
    <col min="7193" max="7193" width="24.42578125" style="27" bestFit="1" customWidth="1"/>
    <col min="7194" max="7194" width="24.42578125" style="27" customWidth="1"/>
    <col min="7195" max="7195" width="20.7109375" style="27" customWidth="1"/>
    <col min="7196" max="7424" width="11.42578125" style="27" hidden="1"/>
    <col min="7425" max="7425" width="1.7109375" style="27" customWidth="1"/>
    <col min="7426" max="7426" width="55" style="27" customWidth="1"/>
    <col min="7427" max="7434" width="28.5703125" style="27" customWidth="1"/>
    <col min="7435" max="7435" width="36.5703125" style="27" customWidth="1"/>
    <col min="7436" max="7439" width="28.5703125" style="27" customWidth="1"/>
    <col min="7440" max="7440" width="38.42578125" style="27" bestFit="1" customWidth="1"/>
    <col min="7441" max="7443" width="28.5703125" style="27" customWidth="1"/>
    <col min="7444" max="7444" width="43" style="27" bestFit="1" customWidth="1"/>
    <col min="7445" max="7447" width="28.5703125" style="27" customWidth="1"/>
    <col min="7448" max="7448" width="32.7109375" style="27" customWidth="1"/>
    <col min="7449" max="7449" width="24.42578125" style="27" bestFit="1" customWidth="1"/>
    <col min="7450" max="7450" width="24.42578125" style="27" customWidth="1"/>
    <col min="7451" max="7451" width="20.7109375" style="27" customWidth="1"/>
    <col min="7452" max="7680" width="11.42578125" style="27" hidden="1"/>
    <col min="7681" max="7681" width="1.7109375" style="27" customWidth="1"/>
    <col min="7682" max="7682" width="55" style="27" customWidth="1"/>
    <col min="7683" max="7690" width="28.5703125" style="27" customWidth="1"/>
    <col min="7691" max="7691" width="36.5703125" style="27" customWidth="1"/>
    <col min="7692" max="7695" width="28.5703125" style="27" customWidth="1"/>
    <col min="7696" max="7696" width="38.42578125" style="27" bestFit="1" customWidth="1"/>
    <col min="7697" max="7699" width="28.5703125" style="27" customWidth="1"/>
    <col min="7700" max="7700" width="43" style="27" bestFit="1" customWidth="1"/>
    <col min="7701" max="7703" width="28.5703125" style="27" customWidth="1"/>
    <col min="7704" max="7704" width="32.7109375" style="27" customWidth="1"/>
    <col min="7705" max="7705" width="24.42578125" style="27" bestFit="1" customWidth="1"/>
    <col min="7706" max="7706" width="24.42578125" style="27" customWidth="1"/>
    <col min="7707" max="7707" width="20.7109375" style="27" customWidth="1"/>
    <col min="7708" max="7936" width="11.42578125" style="27" hidden="1"/>
    <col min="7937" max="7937" width="1.7109375" style="27" customWidth="1"/>
    <col min="7938" max="7938" width="55" style="27" customWidth="1"/>
    <col min="7939" max="7946" width="28.5703125" style="27" customWidth="1"/>
    <col min="7947" max="7947" width="36.5703125" style="27" customWidth="1"/>
    <col min="7948" max="7951" width="28.5703125" style="27" customWidth="1"/>
    <col min="7952" max="7952" width="38.42578125" style="27" bestFit="1" customWidth="1"/>
    <col min="7953" max="7955" width="28.5703125" style="27" customWidth="1"/>
    <col min="7956" max="7956" width="43" style="27" bestFit="1" customWidth="1"/>
    <col min="7957" max="7959" width="28.5703125" style="27" customWidth="1"/>
    <col min="7960" max="7960" width="32.7109375" style="27" customWidth="1"/>
    <col min="7961" max="7961" width="24.42578125" style="27" bestFit="1" customWidth="1"/>
    <col min="7962" max="7962" width="24.42578125" style="27" customWidth="1"/>
    <col min="7963" max="7963" width="20.7109375" style="27" customWidth="1"/>
    <col min="7964" max="8192" width="11.42578125" style="27" hidden="1"/>
    <col min="8193" max="8193" width="1.7109375" style="27" customWidth="1"/>
    <col min="8194" max="8194" width="55" style="27" customWidth="1"/>
    <col min="8195" max="8202" width="28.5703125" style="27" customWidth="1"/>
    <col min="8203" max="8203" width="36.5703125" style="27" customWidth="1"/>
    <col min="8204" max="8207" width="28.5703125" style="27" customWidth="1"/>
    <col min="8208" max="8208" width="38.42578125" style="27" bestFit="1" customWidth="1"/>
    <col min="8209" max="8211" width="28.5703125" style="27" customWidth="1"/>
    <col min="8212" max="8212" width="43" style="27" bestFit="1" customWidth="1"/>
    <col min="8213" max="8215" width="28.5703125" style="27" customWidth="1"/>
    <col min="8216" max="8216" width="32.7109375" style="27" customWidth="1"/>
    <col min="8217" max="8217" width="24.42578125" style="27" bestFit="1" customWidth="1"/>
    <col min="8218" max="8218" width="24.42578125" style="27" customWidth="1"/>
    <col min="8219" max="8219" width="20.7109375" style="27" customWidth="1"/>
    <col min="8220" max="8448" width="11.42578125" style="27" hidden="1"/>
    <col min="8449" max="8449" width="1.7109375" style="27" customWidth="1"/>
    <col min="8450" max="8450" width="55" style="27" customWidth="1"/>
    <col min="8451" max="8458" width="28.5703125" style="27" customWidth="1"/>
    <col min="8459" max="8459" width="36.5703125" style="27" customWidth="1"/>
    <col min="8460" max="8463" width="28.5703125" style="27" customWidth="1"/>
    <col min="8464" max="8464" width="38.42578125" style="27" bestFit="1" customWidth="1"/>
    <col min="8465" max="8467" width="28.5703125" style="27" customWidth="1"/>
    <col min="8468" max="8468" width="43" style="27" bestFit="1" customWidth="1"/>
    <col min="8469" max="8471" width="28.5703125" style="27" customWidth="1"/>
    <col min="8472" max="8472" width="32.7109375" style="27" customWidth="1"/>
    <col min="8473" max="8473" width="24.42578125" style="27" bestFit="1" customWidth="1"/>
    <col min="8474" max="8474" width="24.42578125" style="27" customWidth="1"/>
    <col min="8475" max="8475" width="20.7109375" style="27" customWidth="1"/>
    <col min="8476" max="8704" width="11.42578125" style="27" hidden="1"/>
    <col min="8705" max="8705" width="1.7109375" style="27" customWidth="1"/>
    <col min="8706" max="8706" width="55" style="27" customWidth="1"/>
    <col min="8707" max="8714" width="28.5703125" style="27" customWidth="1"/>
    <col min="8715" max="8715" width="36.5703125" style="27" customWidth="1"/>
    <col min="8716" max="8719" width="28.5703125" style="27" customWidth="1"/>
    <col min="8720" max="8720" width="38.42578125" style="27" bestFit="1" customWidth="1"/>
    <col min="8721" max="8723" width="28.5703125" style="27" customWidth="1"/>
    <col min="8724" max="8724" width="43" style="27" bestFit="1" customWidth="1"/>
    <col min="8725" max="8727" width="28.5703125" style="27" customWidth="1"/>
    <col min="8728" max="8728" width="32.7109375" style="27" customWidth="1"/>
    <col min="8729" max="8729" width="24.42578125" style="27" bestFit="1" customWidth="1"/>
    <col min="8730" max="8730" width="24.42578125" style="27" customWidth="1"/>
    <col min="8731" max="8731" width="20.7109375" style="27" customWidth="1"/>
    <col min="8732" max="8960" width="11.42578125" style="27" hidden="1"/>
    <col min="8961" max="8961" width="1.7109375" style="27" customWidth="1"/>
    <col min="8962" max="8962" width="55" style="27" customWidth="1"/>
    <col min="8963" max="8970" width="28.5703125" style="27" customWidth="1"/>
    <col min="8971" max="8971" width="36.5703125" style="27" customWidth="1"/>
    <col min="8972" max="8975" width="28.5703125" style="27" customWidth="1"/>
    <col min="8976" max="8976" width="38.42578125" style="27" bestFit="1" customWidth="1"/>
    <col min="8977" max="8979" width="28.5703125" style="27" customWidth="1"/>
    <col min="8980" max="8980" width="43" style="27" bestFit="1" customWidth="1"/>
    <col min="8981" max="8983" width="28.5703125" style="27" customWidth="1"/>
    <col min="8984" max="8984" width="32.7109375" style="27" customWidth="1"/>
    <col min="8985" max="8985" width="24.42578125" style="27" bestFit="1" customWidth="1"/>
    <col min="8986" max="8986" width="24.42578125" style="27" customWidth="1"/>
    <col min="8987" max="8987" width="20.7109375" style="27" customWidth="1"/>
    <col min="8988" max="9216" width="11.42578125" style="27" hidden="1"/>
    <col min="9217" max="9217" width="1.7109375" style="27" customWidth="1"/>
    <col min="9218" max="9218" width="55" style="27" customWidth="1"/>
    <col min="9219" max="9226" width="28.5703125" style="27" customWidth="1"/>
    <col min="9227" max="9227" width="36.5703125" style="27" customWidth="1"/>
    <col min="9228" max="9231" width="28.5703125" style="27" customWidth="1"/>
    <col min="9232" max="9232" width="38.42578125" style="27" bestFit="1" customWidth="1"/>
    <col min="9233" max="9235" width="28.5703125" style="27" customWidth="1"/>
    <col min="9236" max="9236" width="43" style="27" bestFit="1" customWidth="1"/>
    <col min="9237" max="9239" width="28.5703125" style="27" customWidth="1"/>
    <col min="9240" max="9240" width="32.7109375" style="27" customWidth="1"/>
    <col min="9241" max="9241" width="24.42578125" style="27" bestFit="1" customWidth="1"/>
    <col min="9242" max="9242" width="24.42578125" style="27" customWidth="1"/>
    <col min="9243" max="9243" width="20.7109375" style="27" customWidth="1"/>
    <col min="9244" max="9472" width="11.42578125" style="27" hidden="1"/>
    <col min="9473" max="9473" width="1.7109375" style="27" customWidth="1"/>
    <col min="9474" max="9474" width="55" style="27" customWidth="1"/>
    <col min="9475" max="9482" width="28.5703125" style="27" customWidth="1"/>
    <col min="9483" max="9483" width="36.5703125" style="27" customWidth="1"/>
    <col min="9484" max="9487" width="28.5703125" style="27" customWidth="1"/>
    <col min="9488" max="9488" width="38.42578125" style="27" bestFit="1" customWidth="1"/>
    <col min="9489" max="9491" width="28.5703125" style="27" customWidth="1"/>
    <col min="9492" max="9492" width="43" style="27" bestFit="1" customWidth="1"/>
    <col min="9493" max="9495" width="28.5703125" style="27" customWidth="1"/>
    <col min="9496" max="9496" width="32.7109375" style="27" customWidth="1"/>
    <col min="9497" max="9497" width="24.42578125" style="27" bestFit="1" customWidth="1"/>
    <col min="9498" max="9498" width="24.42578125" style="27" customWidth="1"/>
    <col min="9499" max="9499" width="20.7109375" style="27" customWidth="1"/>
    <col min="9500" max="9728" width="11.42578125" style="27" hidden="1"/>
    <col min="9729" max="9729" width="1.7109375" style="27" customWidth="1"/>
    <col min="9730" max="9730" width="55" style="27" customWidth="1"/>
    <col min="9731" max="9738" width="28.5703125" style="27" customWidth="1"/>
    <col min="9739" max="9739" width="36.5703125" style="27" customWidth="1"/>
    <col min="9740" max="9743" width="28.5703125" style="27" customWidth="1"/>
    <col min="9744" max="9744" width="38.42578125" style="27" bestFit="1" customWidth="1"/>
    <col min="9745" max="9747" width="28.5703125" style="27" customWidth="1"/>
    <col min="9748" max="9748" width="43" style="27" bestFit="1" customWidth="1"/>
    <col min="9749" max="9751" width="28.5703125" style="27" customWidth="1"/>
    <col min="9752" max="9752" width="32.7109375" style="27" customWidth="1"/>
    <col min="9753" max="9753" width="24.42578125" style="27" bestFit="1" customWidth="1"/>
    <col min="9754" max="9754" width="24.42578125" style="27" customWidth="1"/>
    <col min="9755" max="9755" width="20.7109375" style="27" customWidth="1"/>
    <col min="9756" max="9984" width="11.42578125" style="27" hidden="1"/>
    <col min="9985" max="9985" width="1.7109375" style="27" customWidth="1"/>
    <col min="9986" max="9986" width="55" style="27" customWidth="1"/>
    <col min="9987" max="9994" width="28.5703125" style="27" customWidth="1"/>
    <col min="9995" max="9995" width="36.5703125" style="27" customWidth="1"/>
    <col min="9996" max="9999" width="28.5703125" style="27" customWidth="1"/>
    <col min="10000" max="10000" width="38.42578125" style="27" bestFit="1" customWidth="1"/>
    <col min="10001" max="10003" width="28.5703125" style="27" customWidth="1"/>
    <col min="10004" max="10004" width="43" style="27" bestFit="1" customWidth="1"/>
    <col min="10005" max="10007" width="28.5703125" style="27" customWidth="1"/>
    <col min="10008" max="10008" width="32.7109375" style="27" customWidth="1"/>
    <col min="10009" max="10009" width="24.42578125" style="27" bestFit="1" customWidth="1"/>
    <col min="10010" max="10010" width="24.42578125" style="27" customWidth="1"/>
    <col min="10011" max="10011" width="20.7109375" style="27" customWidth="1"/>
    <col min="10012" max="10240" width="11.42578125" style="27" hidden="1"/>
    <col min="10241" max="10241" width="1.7109375" style="27" customWidth="1"/>
    <col min="10242" max="10242" width="55" style="27" customWidth="1"/>
    <col min="10243" max="10250" width="28.5703125" style="27" customWidth="1"/>
    <col min="10251" max="10251" width="36.5703125" style="27" customWidth="1"/>
    <col min="10252" max="10255" width="28.5703125" style="27" customWidth="1"/>
    <col min="10256" max="10256" width="38.42578125" style="27" bestFit="1" customWidth="1"/>
    <col min="10257" max="10259" width="28.5703125" style="27" customWidth="1"/>
    <col min="10260" max="10260" width="43" style="27" bestFit="1" customWidth="1"/>
    <col min="10261" max="10263" width="28.5703125" style="27" customWidth="1"/>
    <col min="10264" max="10264" width="32.7109375" style="27" customWidth="1"/>
    <col min="10265" max="10265" width="24.42578125" style="27" bestFit="1" customWidth="1"/>
    <col min="10266" max="10266" width="24.42578125" style="27" customWidth="1"/>
    <col min="10267" max="10267" width="20.7109375" style="27" customWidth="1"/>
    <col min="10268" max="10496" width="11.42578125" style="27" hidden="1"/>
    <col min="10497" max="10497" width="1.7109375" style="27" customWidth="1"/>
    <col min="10498" max="10498" width="55" style="27" customWidth="1"/>
    <col min="10499" max="10506" width="28.5703125" style="27" customWidth="1"/>
    <col min="10507" max="10507" width="36.5703125" style="27" customWidth="1"/>
    <col min="10508" max="10511" width="28.5703125" style="27" customWidth="1"/>
    <col min="10512" max="10512" width="38.42578125" style="27" bestFit="1" customWidth="1"/>
    <col min="10513" max="10515" width="28.5703125" style="27" customWidth="1"/>
    <col min="10516" max="10516" width="43" style="27" bestFit="1" customWidth="1"/>
    <col min="10517" max="10519" width="28.5703125" style="27" customWidth="1"/>
    <col min="10520" max="10520" width="32.7109375" style="27" customWidth="1"/>
    <col min="10521" max="10521" width="24.42578125" style="27" bestFit="1" customWidth="1"/>
    <col min="10522" max="10522" width="24.42578125" style="27" customWidth="1"/>
    <col min="10523" max="10523" width="20.7109375" style="27" customWidth="1"/>
    <col min="10524" max="10752" width="11.42578125" style="27" hidden="1"/>
    <col min="10753" max="10753" width="1.7109375" style="27" customWidth="1"/>
    <col min="10754" max="10754" width="55" style="27" customWidth="1"/>
    <col min="10755" max="10762" width="28.5703125" style="27" customWidth="1"/>
    <col min="10763" max="10763" width="36.5703125" style="27" customWidth="1"/>
    <col min="10764" max="10767" width="28.5703125" style="27" customWidth="1"/>
    <col min="10768" max="10768" width="38.42578125" style="27" bestFit="1" customWidth="1"/>
    <col min="10769" max="10771" width="28.5703125" style="27" customWidth="1"/>
    <col min="10772" max="10772" width="43" style="27" bestFit="1" customWidth="1"/>
    <col min="10773" max="10775" width="28.5703125" style="27" customWidth="1"/>
    <col min="10776" max="10776" width="32.7109375" style="27" customWidth="1"/>
    <col min="10777" max="10777" width="24.42578125" style="27" bestFit="1" customWidth="1"/>
    <col min="10778" max="10778" width="24.42578125" style="27" customWidth="1"/>
    <col min="10779" max="10779" width="20.7109375" style="27" customWidth="1"/>
    <col min="10780" max="11008" width="11.42578125" style="27" hidden="1"/>
    <col min="11009" max="11009" width="1.7109375" style="27" customWidth="1"/>
    <col min="11010" max="11010" width="55" style="27" customWidth="1"/>
    <col min="11011" max="11018" width="28.5703125" style="27" customWidth="1"/>
    <col min="11019" max="11019" width="36.5703125" style="27" customWidth="1"/>
    <col min="11020" max="11023" width="28.5703125" style="27" customWidth="1"/>
    <col min="11024" max="11024" width="38.42578125" style="27" bestFit="1" customWidth="1"/>
    <col min="11025" max="11027" width="28.5703125" style="27" customWidth="1"/>
    <col min="11028" max="11028" width="43" style="27" bestFit="1" customWidth="1"/>
    <col min="11029" max="11031" width="28.5703125" style="27" customWidth="1"/>
    <col min="11032" max="11032" width="32.7109375" style="27" customWidth="1"/>
    <col min="11033" max="11033" width="24.42578125" style="27" bestFit="1" customWidth="1"/>
    <col min="11034" max="11034" width="24.42578125" style="27" customWidth="1"/>
    <col min="11035" max="11035" width="20.7109375" style="27" customWidth="1"/>
    <col min="11036" max="11264" width="11.42578125" style="27" hidden="1"/>
    <col min="11265" max="11265" width="1.7109375" style="27" customWidth="1"/>
    <col min="11266" max="11266" width="55" style="27" customWidth="1"/>
    <col min="11267" max="11274" width="28.5703125" style="27" customWidth="1"/>
    <col min="11275" max="11275" width="36.5703125" style="27" customWidth="1"/>
    <col min="11276" max="11279" width="28.5703125" style="27" customWidth="1"/>
    <col min="11280" max="11280" width="38.42578125" style="27" bestFit="1" customWidth="1"/>
    <col min="11281" max="11283" width="28.5703125" style="27" customWidth="1"/>
    <col min="11284" max="11284" width="43" style="27" bestFit="1" customWidth="1"/>
    <col min="11285" max="11287" width="28.5703125" style="27" customWidth="1"/>
    <col min="11288" max="11288" width="32.7109375" style="27" customWidth="1"/>
    <col min="11289" max="11289" width="24.42578125" style="27" bestFit="1" customWidth="1"/>
    <col min="11290" max="11290" width="24.42578125" style="27" customWidth="1"/>
    <col min="11291" max="11291" width="20.7109375" style="27" customWidth="1"/>
    <col min="11292" max="11520" width="11.42578125" style="27" hidden="1"/>
    <col min="11521" max="11521" width="1.7109375" style="27" customWidth="1"/>
    <col min="11522" max="11522" width="55" style="27" customWidth="1"/>
    <col min="11523" max="11530" width="28.5703125" style="27" customWidth="1"/>
    <col min="11531" max="11531" width="36.5703125" style="27" customWidth="1"/>
    <col min="11532" max="11535" width="28.5703125" style="27" customWidth="1"/>
    <col min="11536" max="11536" width="38.42578125" style="27" bestFit="1" customWidth="1"/>
    <col min="11537" max="11539" width="28.5703125" style="27" customWidth="1"/>
    <col min="11540" max="11540" width="43" style="27" bestFit="1" customWidth="1"/>
    <col min="11541" max="11543" width="28.5703125" style="27" customWidth="1"/>
    <col min="11544" max="11544" width="32.7109375" style="27" customWidth="1"/>
    <col min="11545" max="11545" width="24.42578125" style="27" bestFit="1" customWidth="1"/>
    <col min="11546" max="11546" width="24.42578125" style="27" customWidth="1"/>
    <col min="11547" max="11547" width="20.7109375" style="27" customWidth="1"/>
    <col min="11548" max="11776" width="11.42578125" style="27" hidden="1"/>
    <col min="11777" max="11777" width="1.7109375" style="27" customWidth="1"/>
    <col min="11778" max="11778" width="55" style="27" customWidth="1"/>
    <col min="11779" max="11786" width="28.5703125" style="27" customWidth="1"/>
    <col min="11787" max="11787" width="36.5703125" style="27" customWidth="1"/>
    <col min="11788" max="11791" width="28.5703125" style="27" customWidth="1"/>
    <col min="11792" max="11792" width="38.42578125" style="27" bestFit="1" customWidth="1"/>
    <col min="11793" max="11795" width="28.5703125" style="27" customWidth="1"/>
    <col min="11796" max="11796" width="43" style="27" bestFit="1" customWidth="1"/>
    <col min="11797" max="11799" width="28.5703125" style="27" customWidth="1"/>
    <col min="11800" max="11800" width="32.7109375" style="27" customWidth="1"/>
    <col min="11801" max="11801" width="24.42578125" style="27" bestFit="1" customWidth="1"/>
    <col min="11802" max="11802" width="24.42578125" style="27" customWidth="1"/>
    <col min="11803" max="11803" width="20.7109375" style="27" customWidth="1"/>
    <col min="11804" max="12032" width="11.42578125" style="27" hidden="1"/>
    <col min="12033" max="12033" width="1.7109375" style="27" customWidth="1"/>
    <col min="12034" max="12034" width="55" style="27" customWidth="1"/>
    <col min="12035" max="12042" width="28.5703125" style="27" customWidth="1"/>
    <col min="12043" max="12043" width="36.5703125" style="27" customWidth="1"/>
    <col min="12044" max="12047" width="28.5703125" style="27" customWidth="1"/>
    <col min="12048" max="12048" width="38.42578125" style="27" bestFit="1" customWidth="1"/>
    <col min="12049" max="12051" width="28.5703125" style="27" customWidth="1"/>
    <col min="12052" max="12052" width="43" style="27" bestFit="1" customWidth="1"/>
    <col min="12053" max="12055" width="28.5703125" style="27" customWidth="1"/>
    <col min="12056" max="12056" width="32.7109375" style="27" customWidth="1"/>
    <col min="12057" max="12057" width="24.42578125" style="27" bestFit="1" customWidth="1"/>
    <col min="12058" max="12058" width="24.42578125" style="27" customWidth="1"/>
    <col min="12059" max="12059" width="20.7109375" style="27" customWidth="1"/>
    <col min="12060" max="12288" width="11.42578125" style="27" hidden="1"/>
    <col min="12289" max="12289" width="1.7109375" style="27" customWidth="1"/>
    <col min="12290" max="12290" width="55" style="27" customWidth="1"/>
    <col min="12291" max="12298" width="28.5703125" style="27" customWidth="1"/>
    <col min="12299" max="12299" width="36.5703125" style="27" customWidth="1"/>
    <col min="12300" max="12303" width="28.5703125" style="27" customWidth="1"/>
    <col min="12304" max="12304" width="38.42578125" style="27" bestFit="1" customWidth="1"/>
    <col min="12305" max="12307" width="28.5703125" style="27" customWidth="1"/>
    <col min="12308" max="12308" width="43" style="27" bestFit="1" customWidth="1"/>
    <col min="12309" max="12311" width="28.5703125" style="27" customWidth="1"/>
    <col min="12312" max="12312" width="32.7109375" style="27" customWidth="1"/>
    <col min="12313" max="12313" width="24.42578125" style="27" bestFit="1" customWidth="1"/>
    <col min="12314" max="12314" width="24.42578125" style="27" customWidth="1"/>
    <col min="12315" max="12315" width="20.7109375" style="27" customWidth="1"/>
    <col min="12316" max="12544" width="11.42578125" style="27" hidden="1"/>
    <col min="12545" max="12545" width="1.7109375" style="27" customWidth="1"/>
    <col min="12546" max="12546" width="55" style="27" customWidth="1"/>
    <col min="12547" max="12554" width="28.5703125" style="27" customWidth="1"/>
    <col min="12555" max="12555" width="36.5703125" style="27" customWidth="1"/>
    <col min="12556" max="12559" width="28.5703125" style="27" customWidth="1"/>
    <col min="12560" max="12560" width="38.42578125" style="27" bestFit="1" customWidth="1"/>
    <col min="12561" max="12563" width="28.5703125" style="27" customWidth="1"/>
    <col min="12564" max="12564" width="43" style="27" bestFit="1" customWidth="1"/>
    <col min="12565" max="12567" width="28.5703125" style="27" customWidth="1"/>
    <col min="12568" max="12568" width="32.7109375" style="27" customWidth="1"/>
    <col min="12569" max="12569" width="24.42578125" style="27" bestFit="1" customWidth="1"/>
    <col min="12570" max="12570" width="24.42578125" style="27" customWidth="1"/>
    <col min="12571" max="12571" width="20.7109375" style="27" customWidth="1"/>
    <col min="12572" max="12800" width="11.42578125" style="27" hidden="1"/>
    <col min="12801" max="12801" width="1.7109375" style="27" customWidth="1"/>
    <col min="12802" max="12802" width="55" style="27" customWidth="1"/>
    <col min="12803" max="12810" width="28.5703125" style="27" customWidth="1"/>
    <col min="12811" max="12811" width="36.5703125" style="27" customWidth="1"/>
    <col min="12812" max="12815" width="28.5703125" style="27" customWidth="1"/>
    <col min="12816" max="12816" width="38.42578125" style="27" bestFit="1" customWidth="1"/>
    <col min="12817" max="12819" width="28.5703125" style="27" customWidth="1"/>
    <col min="12820" max="12820" width="43" style="27" bestFit="1" customWidth="1"/>
    <col min="12821" max="12823" width="28.5703125" style="27" customWidth="1"/>
    <col min="12824" max="12824" width="32.7109375" style="27" customWidth="1"/>
    <col min="12825" max="12825" width="24.42578125" style="27" bestFit="1" customWidth="1"/>
    <col min="12826" max="12826" width="24.42578125" style="27" customWidth="1"/>
    <col min="12827" max="12827" width="20.7109375" style="27" customWidth="1"/>
    <col min="12828" max="13056" width="11.42578125" style="27" hidden="1"/>
    <col min="13057" max="13057" width="1.7109375" style="27" customWidth="1"/>
    <col min="13058" max="13058" width="55" style="27" customWidth="1"/>
    <col min="13059" max="13066" width="28.5703125" style="27" customWidth="1"/>
    <col min="13067" max="13067" width="36.5703125" style="27" customWidth="1"/>
    <col min="13068" max="13071" width="28.5703125" style="27" customWidth="1"/>
    <col min="13072" max="13072" width="38.42578125" style="27" bestFit="1" customWidth="1"/>
    <col min="13073" max="13075" width="28.5703125" style="27" customWidth="1"/>
    <col min="13076" max="13076" width="43" style="27" bestFit="1" customWidth="1"/>
    <col min="13077" max="13079" width="28.5703125" style="27" customWidth="1"/>
    <col min="13080" max="13080" width="32.7109375" style="27" customWidth="1"/>
    <col min="13081" max="13081" width="24.42578125" style="27" bestFit="1" customWidth="1"/>
    <col min="13082" max="13082" width="24.42578125" style="27" customWidth="1"/>
    <col min="13083" max="13083" width="20.7109375" style="27" customWidth="1"/>
    <col min="13084" max="13312" width="11.42578125" style="27" hidden="1"/>
    <col min="13313" max="13313" width="1.7109375" style="27" customWidth="1"/>
    <col min="13314" max="13314" width="55" style="27" customWidth="1"/>
    <col min="13315" max="13322" width="28.5703125" style="27" customWidth="1"/>
    <col min="13323" max="13323" width="36.5703125" style="27" customWidth="1"/>
    <col min="13324" max="13327" width="28.5703125" style="27" customWidth="1"/>
    <col min="13328" max="13328" width="38.42578125" style="27" bestFit="1" customWidth="1"/>
    <col min="13329" max="13331" width="28.5703125" style="27" customWidth="1"/>
    <col min="13332" max="13332" width="43" style="27" bestFit="1" customWidth="1"/>
    <col min="13333" max="13335" width="28.5703125" style="27" customWidth="1"/>
    <col min="13336" max="13336" width="32.7109375" style="27" customWidth="1"/>
    <col min="13337" max="13337" width="24.42578125" style="27" bestFit="1" customWidth="1"/>
    <col min="13338" max="13338" width="24.42578125" style="27" customWidth="1"/>
    <col min="13339" max="13339" width="20.7109375" style="27" customWidth="1"/>
    <col min="13340" max="13568" width="11.42578125" style="27" hidden="1"/>
    <col min="13569" max="13569" width="1.7109375" style="27" customWidth="1"/>
    <col min="13570" max="13570" width="55" style="27" customWidth="1"/>
    <col min="13571" max="13578" width="28.5703125" style="27" customWidth="1"/>
    <col min="13579" max="13579" width="36.5703125" style="27" customWidth="1"/>
    <col min="13580" max="13583" width="28.5703125" style="27" customWidth="1"/>
    <col min="13584" max="13584" width="38.42578125" style="27" bestFit="1" customWidth="1"/>
    <col min="13585" max="13587" width="28.5703125" style="27" customWidth="1"/>
    <col min="13588" max="13588" width="43" style="27" bestFit="1" customWidth="1"/>
    <col min="13589" max="13591" width="28.5703125" style="27" customWidth="1"/>
    <col min="13592" max="13592" width="32.7109375" style="27" customWidth="1"/>
    <col min="13593" max="13593" width="24.42578125" style="27" bestFit="1" customWidth="1"/>
    <col min="13594" max="13594" width="24.42578125" style="27" customWidth="1"/>
    <col min="13595" max="13595" width="20.7109375" style="27" customWidth="1"/>
    <col min="13596" max="13824" width="11.42578125" style="27" hidden="1"/>
    <col min="13825" max="13825" width="1.7109375" style="27" customWidth="1"/>
    <col min="13826" max="13826" width="55" style="27" customWidth="1"/>
    <col min="13827" max="13834" width="28.5703125" style="27" customWidth="1"/>
    <col min="13835" max="13835" width="36.5703125" style="27" customWidth="1"/>
    <col min="13836" max="13839" width="28.5703125" style="27" customWidth="1"/>
    <col min="13840" max="13840" width="38.42578125" style="27" bestFit="1" customWidth="1"/>
    <col min="13841" max="13843" width="28.5703125" style="27" customWidth="1"/>
    <col min="13844" max="13844" width="43" style="27" bestFit="1" customWidth="1"/>
    <col min="13845" max="13847" width="28.5703125" style="27" customWidth="1"/>
    <col min="13848" max="13848" width="32.7109375" style="27" customWidth="1"/>
    <col min="13849" max="13849" width="24.42578125" style="27" bestFit="1" customWidth="1"/>
    <col min="13850" max="13850" width="24.42578125" style="27" customWidth="1"/>
    <col min="13851" max="13851" width="20.7109375" style="27" customWidth="1"/>
    <col min="13852" max="14080" width="11.42578125" style="27" hidden="1"/>
    <col min="14081" max="14081" width="1.7109375" style="27" customWidth="1"/>
    <col min="14082" max="14082" width="55" style="27" customWidth="1"/>
    <col min="14083" max="14090" width="28.5703125" style="27" customWidth="1"/>
    <col min="14091" max="14091" width="36.5703125" style="27" customWidth="1"/>
    <col min="14092" max="14095" width="28.5703125" style="27" customWidth="1"/>
    <col min="14096" max="14096" width="38.42578125" style="27" bestFit="1" customWidth="1"/>
    <col min="14097" max="14099" width="28.5703125" style="27" customWidth="1"/>
    <col min="14100" max="14100" width="43" style="27" bestFit="1" customWidth="1"/>
    <col min="14101" max="14103" width="28.5703125" style="27" customWidth="1"/>
    <col min="14104" max="14104" width="32.7109375" style="27" customWidth="1"/>
    <col min="14105" max="14105" width="24.42578125" style="27" bestFit="1" customWidth="1"/>
    <col min="14106" max="14106" width="24.42578125" style="27" customWidth="1"/>
    <col min="14107" max="14107" width="20.7109375" style="27" customWidth="1"/>
    <col min="14108" max="14336" width="11.42578125" style="27" hidden="1"/>
    <col min="14337" max="14337" width="1.7109375" style="27" customWidth="1"/>
    <col min="14338" max="14338" width="55" style="27" customWidth="1"/>
    <col min="14339" max="14346" width="28.5703125" style="27" customWidth="1"/>
    <col min="14347" max="14347" width="36.5703125" style="27" customWidth="1"/>
    <col min="14348" max="14351" width="28.5703125" style="27" customWidth="1"/>
    <col min="14352" max="14352" width="38.42578125" style="27" bestFit="1" customWidth="1"/>
    <col min="14353" max="14355" width="28.5703125" style="27" customWidth="1"/>
    <col min="14356" max="14356" width="43" style="27" bestFit="1" customWidth="1"/>
    <col min="14357" max="14359" width="28.5703125" style="27" customWidth="1"/>
    <col min="14360" max="14360" width="32.7109375" style="27" customWidth="1"/>
    <col min="14361" max="14361" width="24.42578125" style="27" bestFit="1" customWidth="1"/>
    <col min="14362" max="14362" width="24.42578125" style="27" customWidth="1"/>
    <col min="14363" max="14363" width="20.7109375" style="27" customWidth="1"/>
    <col min="14364" max="14592" width="11.42578125" style="27" hidden="1"/>
    <col min="14593" max="14593" width="1.7109375" style="27" customWidth="1"/>
    <col min="14594" max="14594" width="55" style="27" customWidth="1"/>
    <col min="14595" max="14602" width="28.5703125" style="27" customWidth="1"/>
    <col min="14603" max="14603" width="36.5703125" style="27" customWidth="1"/>
    <col min="14604" max="14607" width="28.5703125" style="27" customWidth="1"/>
    <col min="14608" max="14608" width="38.42578125" style="27" bestFit="1" customWidth="1"/>
    <col min="14609" max="14611" width="28.5703125" style="27" customWidth="1"/>
    <col min="14612" max="14612" width="43" style="27" bestFit="1" customWidth="1"/>
    <col min="14613" max="14615" width="28.5703125" style="27" customWidth="1"/>
    <col min="14616" max="14616" width="32.7109375" style="27" customWidth="1"/>
    <col min="14617" max="14617" width="24.42578125" style="27" bestFit="1" customWidth="1"/>
    <col min="14618" max="14618" width="24.42578125" style="27" customWidth="1"/>
    <col min="14619" max="14619" width="20.7109375" style="27" customWidth="1"/>
    <col min="14620" max="14848" width="11.42578125" style="27" hidden="1"/>
    <col min="14849" max="14849" width="1.7109375" style="27" customWidth="1"/>
    <col min="14850" max="14850" width="55" style="27" customWidth="1"/>
    <col min="14851" max="14858" width="28.5703125" style="27" customWidth="1"/>
    <col min="14859" max="14859" width="36.5703125" style="27" customWidth="1"/>
    <col min="14860" max="14863" width="28.5703125" style="27" customWidth="1"/>
    <col min="14864" max="14864" width="38.42578125" style="27" bestFit="1" customWidth="1"/>
    <col min="14865" max="14867" width="28.5703125" style="27" customWidth="1"/>
    <col min="14868" max="14868" width="43" style="27" bestFit="1" customWidth="1"/>
    <col min="14869" max="14871" width="28.5703125" style="27" customWidth="1"/>
    <col min="14872" max="14872" width="32.7109375" style="27" customWidth="1"/>
    <col min="14873" max="14873" width="24.42578125" style="27" bestFit="1" customWidth="1"/>
    <col min="14874" max="14874" width="24.42578125" style="27" customWidth="1"/>
    <col min="14875" max="14875" width="20.7109375" style="27" customWidth="1"/>
    <col min="14876" max="15104" width="11.42578125" style="27" hidden="1"/>
    <col min="15105" max="15105" width="1.7109375" style="27" customWidth="1"/>
    <col min="15106" max="15106" width="55" style="27" customWidth="1"/>
    <col min="15107" max="15114" width="28.5703125" style="27" customWidth="1"/>
    <col min="15115" max="15115" width="36.5703125" style="27" customWidth="1"/>
    <col min="15116" max="15119" width="28.5703125" style="27" customWidth="1"/>
    <col min="15120" max="15120" width="38.42578125" style="27" bestFit="1" customWidth="1"/>
    <col min="15121" max="15123" width="28.5703125" style="27" customWidth="1"/>
    <col min="15124" max="15124" width="43" style="27" bestFit="1" customWidth="1"/>
    <col min="15125" max="15127" width="28.5703125" style="27" customWidth="1"/>
    <col min="15128" max="15128" width="32.7109375" style="27" customWidth="1"/>
    <col min="15129" max="15129" width="24.42578125" style="27" bestFit="1" customWidth="1"/>
    <col min="15130" max="15130" width="24.42578125" style="27" customWidth="1"/>
    <col min="15131" max="15131" width="20.7109375" style="27" customWidth="1"/>
    <col min="15132" max="15360" width="11.42578125" style="27" hidden="1"/>
    <col min="15361" max="15361" width="1.7109375" style="27" customWidth="1"/>
    <col min="15362" max="15362" width="55" style="27" customWidth="1"/>
    <col min="15363" max="15370" width="28.5703125" style="27" customWidth="1"/>
    <col min="15371" max="15371" width="36.5703125" style="27" customWidth="1"/>
    <col min="15372" max="15375" width="28.5703125" style="27" customWidth="1"/>
    <col min="15376" max="15376" width="38.42578125" style="27" bestFit="1" customWidth="1"/>
    <col min="15377" max="15379" width="28.5703125" style="27" customWidth="1"/>
    <col min="15380" max="15380" width="43" style="27" bestFit="1" customWidth="1"/>
    <col min="15381" max="15383" width="28.5703125" style="27" customWidth="1"/>
    <col min="15384" max="15384" width="32.7109375" style="27" customWidth="1"/>
    <col min="15385" max="15385" width="24.42578125" style="27" bestFit="1" customWidth="1"/>
    <col min="15386" max="15386" width="24.42578125" style="27" customWidth="1"/>
    <col min="15387" max="15387" width="20.7109375" style="27" customWidth="1"/>
    <col min="15388" max="15616" width="11.42578125" style="27" hidden="1"/>
    <col min="15617" max="15617" width="1.7109375" style="27" customWidth="1"/>
    <col min="15618" max="15618" width="55" style="27" customWidth="1"/>
    <col min="15619" max="15626" width="28.5703125" style="27" customWidth="1"/>
    <col min="15627" max="15627" width="36.5703125" style="27" customWidth="1"/>
    <col min="15628" max="15631" width="28.5703125" style="27" customWidth="1"/>
    <col min="15632" max="15632" width="38.42578125" style="27" bestFit="1" customWidth="1"/>
    <col min="15633" max="15635" width="28.5703125" style="27" customWidth="1"/>
    <col min="15636" max="15636" width="43" style="27" bestFit="1" customWidth="1"/>
    <col min="15637" max="15639" width="28.5703125" style="27" customWidth="1"/>
    <col min="15640" max="15640" width="32.7109375" style="27" customWidth="1"/>
    <col min="15641" max="15641" width="24.42578125" style="27" bestFit="1" customWidth="1"/>
    <col min="15642" max="15642" width="24.42578125" style="27" customWidth="1"/>
    <col min="15643" max="15643" width="20.7109375" style="27" customWidth="1"/>
    <col min="15644" max="15872" width="11.42578125" style="27" hidden="1"/>
    <col min="15873" max="15873" width="1.7109375" style="27" customWidth="1"/>
    <col min="15874" max="15874" width="55" style="27" customWidth="1"/>
    <col min="15875" max="15882" width="28.5703125" style="27" customWidth="1"/>
    <col min="15883" max="15883" width="36.5703125" style="27" customWidth="1"/>
    <col min="15884" max="15887" width="28.5703125" style="27" customWidth="1"/>
    <col min="15888" max="15888" width="38.42578125" style="27" bestFit="1" customWidth="1"/>
    <col min="15889" max="15891" width="28.5703125" style="27" customWidth="1"/>
    <col min="15892" max="15892" width="43" style="27" bestFit="1" customWidth="1"/>
    <col min="15893" max="15895" width="28.5703125" style="27" customWidth="1"/>
    <col min="15896" max="15896" width="32.7109375" style="27" customWidth="1"/>
    <col min="15897" max="15897" width="24.42578125" style="27" bestFit="1" customWidth="1"/>
    <col min="15898" max="15898" width="24.42578125" style="27" customWidth="1"/>
    <col min="15899" max="15899" width="20.7109375" style="27" customWidth="1"/>
    <col min="15900" max="16128" width="11.42578125" style="27" hidden="1"/>
    <col min="16129" max="16129" width="1.7109375" style="27" customWidth="1"/>
    <col min="16130" max="16130" width="55" style="27" customWidth="1"/>
    <col min="16131" max="16138" width="28.5703125" style="27" customWidth="1"/>
    <col min="16139" max="16139" width="36.5703125" style="27" customWidth="1"/>
    <col min="16140" max="16143" width="28.5703125" style="27" customWidth="1"/>
    <col min="16144" max="16144" width="38.42578125" style="27" bestFit="1" customWidth="1"/>
    <col min="16145" max="16147" width="28.5703125" style="27" customWidth="1"/>
    <col min="16148" max="16148" width="43" style="27" bestFit="1" customWidth="1"/>
    <col min="16149" max="16151" width="28.5703125" style="27" customWidth="1"/>
    <col min="16152" max="16152" width="32.7109375" style="27" customWidth="1"/>
    <col min="16153" max="16153" width="24.42578125" style="27" bestFit="1" customWidth="1"/>
    <col min="16154" max="16154" width="24.42578125" style="27" customWidth="1"/>
    <col min="16155" max="16155" width="20.7109375" style="27" customWidth="1"/>
    <col min="16156" max="16384" width="11.42578125" style="27" hidden="1"/>
  </cols>
  <sheetData>
    <row r="1" spans="2:27" ht="7.5" customHeight="1" x14ac:dyDescent="0.25">
      <c r="B1" s="24"/>
      <c r="C1" s="24"/>
      <c r="D1" s="24"/>
      <c r="E1" s="24"/>
      <c r="F1" s="24"/>
      <c r="G1" s="24"/>
      <c r="H1" s="24"/>
      <c r="I1" s="24"/>
      <c r="J1" s="24"/>
      <c r="K1" s="24"/>
      <c r="L1" s="25"/>
      <c r="M1" s="24"/>
      <c r="N1" s="24"/>
      <c r="O1" s="24"/>
      <c r="P1" s="26"/>
      <c r="Q1" s="24"/>
      <c r="R1" s="24"/>
      <c r="S1" s="24"/>
      <c r="T1" s="24"/>
      <c r="U1" s="24"/>
      <c r="V1" s="24"/>
    </row>
    <row r="2" spans="2:27" ht="30" customHeight="1" x14ac:dyDescent="0.25">
      <c r="B2" s="28" t="s">
        <v>8</v>
      </c>
      <c r="C2" s="29"/>
      <c r="D2" s="30"/>
      <c r="E2" s="30"/>
      <c r="F2" s="30"/>
      <c r="G2" s="30"/>
      <c r="H2" s="30"/>
      <c r="I2" s="30"/>
      <c r="J2" s="30"/>
      <c r="K2" s="30"/>
      <c r="L2" s="30"/>
      <c r="M2" s="30"/>
      <c r="N2" s="30"/>
      <c r="O2" s="30"/>
      <c r="P2" s="31"/>
      <c r="Q2" s="30"/>
      <c r="R2" s="30"/>
      <c r="S2" s="30"/>
      <c r="T2" s="30"/>
      <c r="U2" s="30"/>
      <c r="V2" s="30"/>
      <c r="W2" s="30"/>
      <c r="X2" s="30"/>
      <c r="Y2" s="30"/>
      <c r="Z2" s="30"/>
      <c r="AA2" s="30"/>
    </row>
    <row r="3" spans="2:27" ht="30" customHeight="1" x14ac:dyDescent="0.25">
      <c r="B3" s="28" t="s">
        <v>5</v>
      </c>
      <c r="C3" s="29"/>
      <c r="D3" s="30"/>
      <c r="E3" s="30"/>
      <c r="F3" s="30"/>
      <c r="G3" s="30"/>
      <c r="H3" s="30"/>
      <c r="I3" s="30"/>
      <c r="J3" s="30"/>
      <c r="K3" s="30"/>
      <c r="L3" s="30"/>
      <c r="M3" s="30"/>
      <c r="N3" s="30"/>
      <c r="O3" s="30"/>
      <c r="P3" s="31"/>
      <c r="Q3" s="30"/>
      <c r="R3" s="30"/>
      <c r="S3" s="30"/>
      <c r="T3" s="30"/>
      <c r="U3" s="30"/>
      <c r="V3" s="30"/>
      <c r="W3" s="32"/>
      <c r="X3" s="32"/>
      <c r="Y3" s="32"/>
      <c r="Z3" s="32"/>
      <c r="AA3" s="32"/>
    </row>
    <row r="4" spans="2:27" ht="30" customHeight="1" x14ac:dyDescent="0.25">
      <c r="B4" s="28" t="s">
        <v>9</v>
      </c>
      <c r="C4" s="29"/>
      <c r="D4" s="30"/>
      <c r="E4" s="30"/>
      <c r="F4" s="30"/>
      <c r="G4" s="30"/>
      <c r="H4" s="30"/>
      <c r="I4" s="30"/>
      <c r="J4" s="30"/>
      <c r="K4" s="30"/>
      <c r="L4" s="30"/>
      <c r="M4" s="30"/>
      <c r="N4" s="30"/>
      <c r="O4" s="30"/>
      <c r="P4" s="31"/>
      <c r="Q4" s="30"/>
      <c r="R4" s="30"/>
      <c r="S4" s="30"/>
      <c r="T4" s="30"/>
      <c r="U4" s="30"/>
      <c r="V4" s="30"/>
      <c r="W4" s="32"/>
      <c r="X4" s="32"/>
      <c r="Y4" s="32"/>
      <c r="Z4" s="32"/>
      <c r="AA4" s="32"/>
    </row>
    <row r="5" spans="2:27" ht="20.25" x14ac:dyDescent="0.25">
      <c r="B5" s="33"/>
      <c r="C5" s="33"/>
      <c r="D5" s="34"/>
      <c r="E5" s="34"/>
      <c r="G5" s="34"/>
      <c r="H5" s="34"/>
      <c r="I5" s="35"/>
      <c r="J5" s="34"/>
      <c r="K5" s="34"/>
      <c r="L5" s="34"/>
      <c r="M5" s="34"/>
      <c r="N5" s="34"/>
      <c r="O5" s="34"/>
      <c r="P5" s="36"/>
      <c r="Q5" s="34"/>
      <c r="R5" s="34"/>
      <c r="S5" s="34"/>
      <c r="T5" s="34"/>
      <c r="U5" s="37"/>
      <c r="V5" s="37"/>
      <c r="W5" s="37"/>
      <c r="X5" s="38"/>
      <c r="Y5" s="38"/>
      <c r="Z5" s="38"/>
      <c r="AA5" s="39"/>
    </row>
    <row r="6" spans="2:27" ht="20.25" x14ac:dyDescent="0.2">
      <c r="B6" s="40" t="s">
        <v>10</v>
      </c>
      <c r="C6" s="40"/>
      <c r="D6" s="41">
        <v>46199</v>
      </c>
      <c r="E6" s="42"/>
      <c r="F6" s="37"/>
      <c r="G6" s="37"/>
      <c r="H6" s="37"/>
      <c r="I6" s="37"/>
      <c r="J6" s="43" t="s">
        <v>11</v>
      </c>
      <c r="K6" s="44">
        <v>414.47480000000002</v>
      </c>
      <c r="L6" s="43" t="s">
        <v>12</v>
      </c>
      <c r="M6" s="45">
        <v>3433.71</v>
      </c>
      <c r="N6" s="37"/>
      <c r="O6" s="43" t="s">
        <v>13</v>
      </c>
      <c r="P6" s="46"/>
      <c r="Q6" s="47"/>
      <c r="R6" s="37"/>
      <c r="S6" s="37"/>
      <c r="T6" s="37"/>
      <c r="U6" s="37"/>
      <c r="V6" s="37"/>
      <c r="W6" s="37"/>
      <c r="X6" s="48"/>
      <c r="Y6" s="48"/>
      <c r="Z6" s="48"/>
      <c r="AA6" s="49"/>
    </row>
    <row r="7" spans="2:27" ht="81.75" customHeight="1" thickBot="1" x14ac:dyDescent="0.3">
      <c r="B7" s="50" t="s">
        <v>14</v>
      </c>
      <c r="C7" s="50"/>
      <c r="D7" s="50" t="s">
        <v>15</v>
      </c>
      <c r="E7" s="50"/>
      <c r="F7" s="50" t="s">
        <v>16</v>
      </c>
      <c r="G7" s="50" t="s">
        <v>17</v>
      </c>
      <c r="H7" s="50" t="s">
        <v>18</v>
      </c>
      <c r="I7" s="50" t="s">
        <v>19</v>
      </c>
      <c r="J7" s="50" t="s">
        <v>20</v>
      </c>
      <c r="K7" s="50" t="s">
        <v>21</v>
      </c>
      <c r="L7" s="50" t="s">
        <v>22</v>
      </c>
      <c r="M7" s="50" t="s">
        <v>23</v>
      </c>
      <c r="N7" s="50" t="s">
        <v>24</v>
      </c>
      <c r="O7" s="51" t="s">
        <v>25</v>
      </c>
      <c r="P7" s="52"/>
      <c r="R7" s="53" t="s">
        <v>26</v>
      </c>
      <c r="S7" s="53"/>
      <c r="T7" s="53"/>
      <c r="U7" s="53"/>
      <c r="V7" s="53"/>
      <c r="W7" s="53"/>
      <c r="X7" s="37"/>
    </row>
    <row r="8" spans="2:27" ht="42" customHeight="1" thickTop="1" thickBot="1" x14ac:dyDescent="0.3">
      <c r="B8" s="54"/>
      <c r="C8" s="54"/>
      <c r="D8" s="55" t="s">
        <v>27</v>
      </c>
      <c r="E8" s="55"/>
      <c r="F8" s="56">
        <v>46259</v>
      </c>
      <c r="G8" s="57"/>
      <c r="H8" s="58">
        <v>1</v>
      </c>
      <c r="I8" s="59">
        <v>0</v>
      </c>
      <c r="J8" s="60">
        <v>1870799.5</v>
      </c>
      <c r="K8" s="61">
        <v>0</v>
      </c>
      <c r="L8" s="61">
        <v>6.7110000000000003E-2</v>
      </c>
      <c r="M8" s="62">
        <v>98.938000000000002</v>
      </c>
      <c r="N8" s="63">
        <v>0.16438356164383561</v>
      </c>
      <c r="O8" s="63">
        <v>0.16438356164383561</v>
      </c>
      <c r="P8" s="64"/>
      <c r="Q8" s="52"/>
      <c r="R8" s="37"/>
      <c r="S8" s="37"/>
      <c r="T8" s="37"/>
      <c r="U8" s="37"/>
      <c r="V8" s="37"/>
      <c r="W8" s="37"/>
      <c r="X8" s="65"/>
    </row>
    <row r="9" spans="2:27" ht="42" customHeight="1" thickTop="1" thickBot="1" x14ac:dyDescent="0.3">
      <c r="B9" s="54"/>
      <c r="C9" s="54"/>
      <c r="D9" s="55"/>
      <c r="E9" s="55"/>
      <c r="F9" s="66">
        <v>46287</v>
      </c>
      <c r="G9" s="67"/>
      <c r="H9" s="67">
        <v>1</v>
      </c>
      <c r="I9" s="68">
        <v>0</v>
      </c>
      <c r="J9" s="69">
        <v>1884372.7</v>
      </c>
      <c r="K9" s="70">
        <v>0</v>
      </c>
      <c r="L9" s="70">
        <v>8.3780000000000007E-2</v>
      </c>
      <c r="M9" s="71">
        <v>98.078999999999994</v>
      </c>
      <c r="N9" s="72">
        <v>0.24109589041095891</v>
      </c>
      <c r="O9" s="72">
        <v>0.24109589041095877</v>
      </c>
      <c r="P9" s="64"/>
      <c r="Q9" s="52"/>
      <c r="R9" s="37"/>
      <c r="S9" s="37"/>
      <c r="T9" s="37"/>
      <c r="U9" s="37"/>
      <c r="V9" s="37"/>
      <c r="W9" s="37"/>
      <c r="X9" s="65"/>
    </row>
    <row r="10" spans="2:27" ht="42" customHeight="1" thickTop="1" thickBot="1" x14ac:dyDescent="0.3">
      <c r="B10" s="54"/>
      <c r="C10" s="54"/>
      <c r="D10" s="55"/>
      <c r="E10" s="55"/>
      <c r="F10" s="56">
        <v>46315</v>
      </c>
      <c r="G10" s="73"/>
      <c r="H10" s="58">
        <v>1</v>
      </c>
      <c r="I10" s="59">
        <v>0</v>
      </c>
      <c r="J10" s="60">
        <v>5351599</v>
      </c>
      <c r="K10" s="61">
        <v>0</v>
      </c>
      <c r="L10" s="61">
        <v>0.11789999999999999</v>
      </c>
      <c r="M10" s="62">
        <v>96.52</v>
      </c>
      <c r="N10" s="63">
        <v>0.31780821917808222</v>
      </c>
      <c r="O10" s="63">
        <v>0.31780821917808222</v>
      </c>
      <c r="P10" s="64"/>
      <c r="Q10" s="52"/>
      <c r="R10" s="37"/>
      <c r="S10" s="37"/>
      <c r="T10" s="37"/>
      <c r="U10" s="37"/>
      <c r="V10" s="37"/>
      <c r="W10" s="37"/>
      <c r="X10" s="65"/>
    </row>
    <row r="11" spans="2:27" ht="42" customHeight="1" thickTop="1" thickBot="1" x14ac:dyDescent="0.3">
      <c r="B11" s="54"/>
      <c r="C11" s="54"/>
      <c r="D11" s="55"/>
      <c r="E11" s="55"/>
      <c r="F11" s="66">
        <v>46343</v>
      </c>
      <c r="G11" s="67"/>
      <c r="H11" s="67">
        <v>1</v>
      </c>
      <c r="I11" s="68">
        <v>0</v>
      </c>
      <c r="J11" s="69">
        <v>5983743.7000000002</v>
      </c>
      <c r="K11" s="70">
        <v>0</v>
      </c>
      <c r="L11" s="70">
        <v>0.11889</v>
      </c>
      <c r="M11" s="71">
        <v>95.665000000000006</v>
      </c>
      <c r="N11" s="72">
        <v>0.39452054794520547</v>
      </c>
      <c r="O11" s="72">
        <v>0.39452054794520541</v>
      </c>
      <c r="P11" s="64"/>
      <c r="Q11" s="52"/>
      <c r="R11" s="37"/>
      <c r="S11" s="37"/>
      <c r="T11" s="37"/>
      <c r="U11" s="37"/>
      <c r="V11" s="37"/>
      <c r="W11" s="37"/>
      <c r="X11" s="65"/>
    </row>
    <row r="12" spans="2:27" ht="42" customHeight="1" thickTop="1" thickBot="1" x14ac:dyDescent="0.3">
      <c r="B12" s="54"/>
      <c r="C12" s="54"/>
      <c r="D12" s="55"/>
      <c r="E12" s="55"/>
      <c r="F12" s="56">
        <v>46371</v>
      </c>
      <c r="G12" s="73"/>
      <c r="H12" s="58">
        <v>1</v>
      </c>
      <c r="I12" s="59">
        <v>0</v>
      </c>
      <c r="J12" s="60">
        <v>3026250.9</v>
      </c>
      <c r="K12" s="61">
        <v>0</v>
      </c>
      <c r="L12" s="61">
        <v>0.12291000000000001</v>
      </c>
      <c r="M12" s="62">
        <v>94.683999999999997</v>
      </c>
      <c r="N12" s="63">
        <v>0.47123287671232877</v>
      </c>
      <c r="O12" s="63">
        <v>0.47123287671232883</v>
      </c>
      <c r="P12" s="64"/>
      <c r="Q12" s="52"/>
      <c r="R12" s="37"/>
      <c r="S12" s="37"/>
      <c r="T12" s="37"/>
      <c r="U12" s="37"/>
      <c r="V12" s="37"/>
      <c r="W12" s="37"/>
      <c r="X12" s="65"/>
    </row>
    <row r="13" spans="2:27" ht="42" customHeight="1" thickTop="1" thickBot="1" x14ac:dyDescent="0.3">
      <c r="B13" s="54"/>
      <c r="C13" s="54"/>
      <c r="D13" s="55"/>
      <c r="E13" s="55"/>
      <c r="F13" s="66">
        <v>46413</v>
      </c>
      <c r="G13" s="67"/>
      <c r="H13" s="67">
        <v>1</v>
      </c>
      <c r="I13" s="68">
        <v>0</v>
      </c>
      <c r="J13" s="69">
        <v>6039992.2000000002</v>
      </c>
      <c r="K13" s="70">
        <v>0</v>
      </c>
      <c r="L13" s="70">
        <v>0.12447</v>
      </c>
      <c r="M13" s="71">
        <v>93.352999999999994</v>
      </c>
      <c r="N13" s="72">
        <v>0.58630136986301373</v>
      </c>
      <c r="O13" s="72">
        <v>0.58630136986301362</v>
      </c>
      <c r="P13" s="64"/>
      <c r="Q13" s="52"/>
      <c r="R13" s="37"/>
      <c r="S13" s="37"/>
      <c r="T13" s="37"/>
      <c r="U13" s="37"/>
      <c r="V13" s="37"/>
      <c r="W13" s="37"/>
      <c r="X13" s="65"/>
    </row>
    <row r="14" spans="2:27" ht="42" customHeight="1" thickTop="1" thickBot="1" x14ac:dyDescent="0.3">
      <c r="B14" s="54"/>
      <c r="C14" s="54"/>
      <c r="D14" s="55"/>
      <c r="E14" s="55"/>
      <c r="F14" s="56">
        <v>46441</v>
      </c>
      <c r="G14" s="73"/>
      <c r="H14" s="58">
        <v>1</v>
      </c>
      <c r="I14" s="59">
        <v>0</v>
      </c>
      <c r="J14" s="60">
        <v>4503983.4000000004</v>
      </c>
      <c r="K14" s="61">
        <v>0</v>
      </c>
      <c r="L14" s="61">
        <v>0.12803</v>
      </c>
      <c r="M14" s="62">
        <v>92.322999999999993</v>
      </c>
      <c r="N14" s="63">
        <v>0.66301369863013704</v>
      </c>
      <c r="O14" s="63">
        <v>0.66301369863013726</v>
      </c>
      <c r="P14" s="64"/>
      <c r="Q14" s="52"/>
      <c r="R14" s="37"/>
      <c r="S14" s="37"/>
      <c r="T14" s="37"/>
      <c r="U14" s="37"/>
      <c r="V14" s="37"/>
      <c r="W14" s="37"/>
      <c r="X14" s="65"/>
    </row>
    <row r="15" spans="2:27" ht="42" customHeight="1" thickTop="1" thickBot="1" x14ac:dyDescent="0.3">
      <c r="B15" s="54"/>
      <c r="C15" s="54"/>
      <c r="D15" s="55"/>
      <c r="E15" s="55"/>
      <c r="F15" s="66">
        <v>46469</v>
      </c>
      <c r="G15" s="67"/>
      <c r="H15" s="67">
        <v>1</v>
      </c>
      <c r="I15" s="68">
        <v>0</v>
      </c>
      <c r="J15" s="69">
        <v>6127445.4000000004</v>
      </c>
      <c r="K15" s="70">
        <v>0</v>
      </c>
      <c r="L15" s="70">
        <v>0.12920999999999999</v>
      </c>
      <c r="M15" s="71">
        <v>91.403000000000006</v>
      </c>
      <c r="N15" s="72">
        <v>0.73972602739726023</v>
      </c>
      <c r="O15" s="72">
        <v>0.73972602739726023</v>
      </c>
      <c r="P15" s="64"/>
      <c r="Q15" s="52"/>
      <c r="R15" s="37"/>
      <c r="S15" s="37"/>
      <c r="T15" s="37"/>
      <c r="U15" s="37"/>
      <c r="V15" s="37"/>
      <c r="W15" s="37"/>
      <c r="X15" s="65"/>
    </row>
    <row r="16" spans="2:27" ht="42" customHeight="1" thickTop="1" thickBot="1" x14ac:dyDescent="0.3">
      <c r="B16" s="54"/>
      <c r="C16" s="54"/>
      <c r="D16" s="55"/>
      <c r="E16" s="55"/>
      <c r="F16" s="56">
        <v>46497</v>
      </c>
      <c r="G16" s="73"/>
      <c r="H16" s="58">
        <v>1</v>
      </c>
      <c r="I16" s="59">
        <v>0</v>
      </c>
      <c r="J16" s="60">
        <v>5328679.0999999996</v>
      </c>
      <c r="K16" s="61">
        <v>0</v>
      </c>
      <c r="L16" s="61">
        <v>0.12834000000000001</v>
      </c>
      <c r="M16" s="62">
        <v>90.611999999999995</v>
      </c>
      <c r="N16" s="63">
        <v>0.81643835616438354</v>
      </c>
      <c r="O16" s="63">
        <v>0.81643835616438354</v>
      </c>
      <c r="P16" s="52"/>
      <c r="Q16" s="52"/>
      <c r="R16" s="37"/>
      <c r="S16" s="37"/>
      <c r="T16" s="37"/>
      <c r="U16" s="37"/>
      <c r="V16" s="37"/>
      <c r="W16" s="37"/>
      <c r="X16" s="65"/>
    </row>
    <row r="17" spans="2:27" ht="42" customHeight="1" thickTop="1" thickBot="1" x14ac:dyDescent="0.3">
      <c r="B17" s="54"/>
      <c r="C17" s="54"/>
      <c r="D17" s="55"/>
      <c r="E17" s="55"/>
      <c r="F17" s="66">
        <v>46525</v>
      </c>
      <c r="G17" s="67"/>
      <c r="H17" s="67">
        <v>1</v>
      </c>
      <c r="I17" s="68">
        <v>0</v>
      </c>
      <c r="J17" s="69">
        <v>3331499.9</v>
      </c>
      <c r="K17" s="70">
        <v>0</v>
      </c>
      <c r="L17" s="70">
        <v>0.13214999999999999</v>
      </c>
      <c r="M17" s="71">
        <v>89.507000000000005</v>
      </c>
      <c r="N17" s="72">
        <v>0.89315068493150684</v>
      </c>
      <c r="O17" s="72">
        <v>0.89315068493150684</v>
      </c>
      <c r="P17" s="52"/>
      <c r="Q17" s="52"/>
      <c r="R17" s="37"/>
      <c r="S17" s="37"/>
      <c r="T17" s="37"/>
      <c r="U17" s="37"/>
      <c r="V17" s="37"/>
      <c r="W17" s="37"/>
      <c r="X17" s="65"/>
    </row>
    <row r="18" spans="2:27" ht="42" customHeight="1" thickTop="1" thickBot="1" x14ac:dyDescent="0.3">
      <c r="B18" s="54"/>
      <c r="C18" s="54"/>
      <c r="D18" s="74"/>
      <c r="E18" s="74"/>
      <c r="F18" s="56">
        <v>46553</v>
      </c>
      <c r="G18" s="73"/>
      <c r="H18" s="58">
        <v>1</v>
      </c>
      <c r="I18" s="59">
        <v>0</v>
      </c>
      <c r="J18" s="60">
        <v>1799999.9</v>
      </c>
      <c r="K18" s="61">
        <v>0</v>
      </c>
      <c r="L18" s="61">
        <v>0.12983</v>
      </c>
      <c r="M18" s="62">
        <v>88.834999999999994</v>
      </c>
      <c r="N18" s="63">
        <v>0.96986301369863015</v>
      </c>
      <c r="O18" s="63">
        <v>0.96986301369863015</v>
      </c>
      <c r="P18" s="52"/>
      <c r="Q18" s="52"/>
      <c r="R18" s="37"/>
      <c r="S18" s="37"/>
      <c r="T18" s="37"/>
      <c r="U18" s="37"/>
      <c r="V18" s="37"/>
      <c r="W18" s="37"/>
      <c r="X18" s="65"/>
    </row>
    <row r="19" spans="2:27" ht="42" customHeight="1" thickTop="1" thickBot="1" x14ac:dyDescent="0.3">
      <c r="B19" s="54"/>
      <c r="C19" s="54"/>
      <c r="D19" s="75" t="s">
        <v>28</v>
      </c>
      <c r="E19" s="75"/>
      <c r="F19" s="75"/>
      <c r="G19" s="75"/>
      <c r="H19" s="75"/>
      <c r="I19" s="75"/>
      <c r="J19" s="76">
        <v>45248365.699999996</v>
      </c>
      <c r="K19" s="77"/>
      <c r="L19" s="77"/>
      <c r="M19" s="77"/>
      <c r="N19" s="78">
        <v>0.58303356787965765</v>
      </c>
      <c r="O19" s="78">
        <v>0.58303356787965765</v>
      </c>
      <c r="P19" s="52"/>
      <c r="Q19" s="52"/>
      <c r="R19" s="37"/>
      <c r="S19" s="37"/>
      <c r="T19" s="37"/>
      <c r="U19" s="37"/>
      <c r="V19" s="37"/>
      <c r="W19" s="37"/>
      <c r="X19" s="65"/>
    </row>
    <row r="20" spans="2:27" ht="42" customHeight="1" thickTop="1" thickBot="1" x14ac:dyDescent="0.3">
      <c r="B20" s="54"/>
      <c r="C20" s="54"/>
      <c r="D20" s="79" t="s">
        <v>29</v>
      </c>
      <c r="E20" s="80"/>
      <c r="F20" s="66">
        <v>46260</v>
      </c>
      <c r="G20" s="67" t="s">
        <v>30</v>
      </c>
      <c r="H20" s="67">
        <v>15</v>
      </c>
      <c r="I20" s="68">
        <v>7.4999999999999997E-2</v>
      </c>
      <c r="J20" s="69">
        <v>4205275.3</v>
      </c>
      <c r="K20" s="70">
        <v>0</v>
      </c>
      <c r="L20" s="70">
        <v>6.4009999999999997E-2</v>
      </c>
      <c r="M20" s="71">
        <v>100.14400000000001</v>
      </c>
      <c r="N20" s="72">
        <v>0.16712328767123288</v>
      </c>
      <c r="O20" s="72">
        <v>0.16712328767123294</v>
      </c>
      <c r="P20" s="52"/>
      <c r="Q20" s="52"/>
      <c r="R20" s="37"/>
      <c r="S20" s="37"/>
      <c r="T20" s="37"/>
      <c r="U20" s="37"/>
      <c r="V20" s="37"/>
      <c r="W20" s="37"/>
      <c r="X20" s="65"/>
      <c r="Y20" s="81"/>
      <c r="Z20" s="81"/>
    </row>
    <row r="21" spans="2:27" ht="42" customHeight="1" thickTop="1" thickBot="1" x14ac:dyDescent="0.25">
      <c r="B21" s="54"/>
      <c r="C21" s="54"/>
      <c r="D21" s="82"/>
      <c r="E21" s="83"/>
      <c r="F21" s="56">
        <v>46694</v>
      </c>
      <c r="G21" s="73" t="s">
        <v>30</v>
      </c>
      <c r="H21" s="58">
        <v>8</v>
      </c>
      <c r="I21" s="59">
        <v>5.7500000000000002E-2</v>
      </c>
      <c r="J21" s="60">
        <v>22186857</v>
      </c>
      <c r="K21" s="61">
        <v>0</v>
      </c>
      <c r="L21" s="61">
        <v>0.12489</v>
      </c>
      <c r="M21" s="62">
        <v>91.960999999999999</v>
      </c>
      <c r="N21" s="63">
        <v>1.3561643835616439</v>
      </c>
      <c r="O21" s="63">
        <v>1.2985255847286479</v>
      </c>
      <c r="P21" s="52"/>
      <c r="Q21" s="52"/>
      <c r="R21" s="84"/>
      <c r="S21" s="84"/>
      <c r="T21" s="84"/>
      <c r="U21" s="84"/>
      <c r="V21" s="84"/>
      <c r="W21" s="84"/>
      <c r="X21" s="65"/>
      <c r="Y21" s="81"/>
      <c r="Z21" s="81"/>
    </row>
    <row r="22" spans="2:27" ht="42" customHeight="1" thickTop="1" thickBot="1" x14ac:dyDescent="0.3">
      <c r="B22" s="54"/>
      <c r="C22" s="54"/>
      <c r="D22" s="82"/>
      <c r="E22" s="83"/>
      <c r="F22" s="66">
        <v>46871</v>
      </c>
      <c r="G22" s="67" t="s">
        <v>30</v>
      </c>
      <c r="H22" s="67">
        <v>16</v>
      </c>
      <c r="I22" s="68">
        <v>0.06</v>
      </c>
      <c r="J22" s="69">
        <v>38498600.200000003</v>
      </c>
      <c r="K22" s="70">
        <v>0</v>
      </c>
      <c r="L22" s="70">
        <v>0.12542</v>
      </c>
      <c r="M22" s="71">
        <v>89.769000000000005</v>
      </c>
      <c r="N22" s="72">
        <v>1.8410958904109589</v>
      </c>
      <c r="O22" s="72">
        <v>1.7784681902611204</v>
      </c>
      <c r="P22" s="52"/>
      <c r="Q22" s="52"/>
      <c r="X22" s="65"/>
      <c r="Y22" s="81"/>
      <c r="Z22" s="81"/>
    </row>
    <row r="23" spans="2:27" ht="42" customHeight="1" thickTop="1" thickBot="1" x14ac:dyDescent="0.3">
      <c r="B23" s="54"/>
      <c r="C23" s="54"/>
      <c r="D23" s="82"/>
      <c r="E23" s="83"/>
      <c r="F23" s="56">
        <v>47352</v>
      </c>
      <c r="G23" s="73" t="s">
        <v>30</v>
      </c>
      <c r="H23" s="58">
        <v>5</v>
      </c>
      <c r="I23" s="59">
        <v>0.11</v>
      </c>
      <c r="J23" s="60">
        <v>43510813</v>
      </c>
      <c r="K23" s="61">
        <v>0</v>
      </c>
      <c r="L23" s="61">
        <v>0.12235</v>
      </c>
      <c r="M23" s="62">
        <v>96.831999999999994</v>
      </c>
      <c r="N23" s="63">
        <v>3.1589041095890411</v>
      </c>
      <c r="O23" s="63">
        <v>2.5884954129497681</v>
      </c>
      <c r="P23" s="52"/>
      <c r="Q23" s="52"/>
      <c r="R23" s="85" t="s">
        <v>31</v>
      </c>
      <c r="S23" s="86"/>
      <c r="T23" s="86"/>
      <c r="U23" s="87"/>
      <c r="V23" s="88">
        <v>45248365.699999996</v>
      </c>
      <c r="W23" s="89">
        <v>5.8097098596071282E-2</v>
      </c>
      <c r="X23" s="65"/>
      <c r="Y23" s="81"/>
      <c r="Z23" s="81"/>
    </row>
    <row r="24" spans="2:27" ht="42" customHeight="1" thickTop="1" thickBot="1" x14ac:dyDescent="0.3">
      <c r="B24" s="54"/>
      <c r="C24" s="54"/>
      <c r="D24" s="82"/>
      <c r="E24" s="83"/>
      <c r="F24" s="66">
        <v>47541</v>
      </c>
      <c r="G24" s="67" t="s">
        <v>30</v>
      </c>
      <c r="H24" s="67">
        <v>5</v>
      </c>
      <c r="I24" s="68">
        <v>0.125</v>
      </c>
      <c r="J24" s="69">
        <v>30386481.5</v>
      </c>
      <c r="K24" s="70">
        <v>0</v>
      </c>
      <c r="L24" s="70">
        <v>0.12272999999999999</v>
      </c>
      <c r="M24" s="71">
        <v>100.483</v>
      </c>
      <c r="N24" s="72">
        <v>3.6767123287671235</v>
      </c>
      <c r="O24" s="72">
        <v>3.0575356850910356</v>
      </c>
      <c r="P24" s="52"/>
      <c r="Q24" s="52"/>
      <c r="R24" s="90" t="s">
        <v>32</v>
      </c>
      <c r="S24" s="91"/>
      <c r="T24" s="91"/>
      <c r="U24" s="92"/>
      <c r="V24" s="93">
        <v>497423382.5999999</v>
      </c>
      <c r="W24" s="94">
        <v>0.63867180296643256</v>
      </c>
      <c r="X24" s="65"/>
      <c r="Y24" s="81"/>
      <c r="Z24" s="81"/>
    </row>
    <row r="25" spans="2:27" ht="42" customHeight="1" thickTop="1" thickBot="1" x14ac:dyDescent="0.3">
      <c r="B25" s="54"/>
      <c r="C25" s="54"/>
      <c r="D25" s="82"/>
      <c r="E25" s="83"/>
      <c r="F25" s="56">
        <v>47744</v>
      </c>
      <c r="G25" s="73" t="s">
        <v>30</v>
      </c>
      <c r="H25" s="58">
        <v>16</v>
      </c>
      <c r="I25" s="59">
        <v>7.7499999999999999E-2</v>
      </c>
      <c r="J25" s="60">
        <v>25333284.399999999</v>
      </c>
      <c r="K25" s="61">
        <v>0</v>
      </c>
      <c r="L25" s="61">
        <v>0.12264</v>
      </c>
      <c r="M25" s="62">
        <v>85.674999999999997</v>
      </c>
      <c r="N25" s="63">
        <v>4.2328767123287667</v>
      </c>
      <c r="O25" s="63">
        <v>3.4918293023853719</v>
      </c>
      <c r="P25" s="52"/>
      <c r="Q25" s="52"/>
      <c r="R25" s="85" t="s">
        <v>33</v>
      </c>
      <c r="S25" s="87"/>
      <c r="T25" s="87"/>
      <c r="U25" s="87"/>
      <c r="V25" s="88">
        <v>236168620.55552563</v>
      </c>
      <c r="W25" s="89">
        <v>0.30323109843749607</v>
      </c>
      <c r="X25" s="65"/>
    </row>
    <row r="26" spans="2:27" ht="42" customHeight="1" thickTop="1" thickBot="1" x14ac:dyDescent="0.3">
      <c r="B26" s="54"/>
      <c r="C26" s="54"/>
      <c r="D26" s="82"/>
      <c r="E26" s="83"/>
      <c r="F26" s="66">
        <v>47933</v>
      </c>
      <c r="G26" s="67" t="s">
        <v>30</v>
      </c>
      <c r="H26" s="67">
        <v>10</v>
      </c>
      <c r="I26" s="68">
        <v>7.0000000000000007E-2</v>
      </c>
      <c r="J26" s="69">
        <v>30931545.399999999</v>
      </c>
      <c r="K26" s="70">
        <v>0</v>
      </c>
      <c r="L26" s="70">
        <v>0.12142</v>
      </c>
      <c r="M26" s="71">
        <v>82.153999999999996</v>
      </c>
      <c r="N26" s="72">
        <v>4.7506849315068491</v>
      </c>
      <c r="O26" s="72">
        <v>4.0608262659148942</v>
      </c>
      <c r="P26" s="52"/>
      <c r="Q26" s="52"/>
      <c r="R26" s="95" t="s">
        <v>34</v>
      </c>
      <c r="S26" s="95"/>
      <c r="T26" s="95"/>
      <c r="U26" s="95"/>
      <c r="V26" s="96">
        <v>778840368.85552561</v>
      </c>
      <c r="W26" s="97">
        <v>0.99999999999999989</v>
      </c>
      <c r="X26" s="65"/>
    </row>
    <row r="27" spans="2:27" ht="42" customHeight="1" thickTop="1" thickBot="1" x14ac:dyDescent="0.3">
      <c r="B27" s="54"/>
      <c r="C27" s="54"/>
      <c r="D27" s="82"/>
      <c r="E27" s="83"/>
      <c r="F27" s="56">
        <v>48395</v>
      </c>
      <c r="G27" s="73" t="s">
        <v>30</v>
      </c>
      <c r="H27" s="58">
        <v>16</v>
      </c>
      <c r="I27" s="59">
        <v>7.0000000000000007E-2</v>
      </c>
      <c r="J27" s="60">
        <v>27621627</v>
      </c>
      <c r="K27" s="61">
        <v>0</v>
      </c>
      <c r="L27" s="61">
        <v>0.12032</v>
      </c>
      <c r="M27" s="62">
        <v>79.299000000000007</v>
      </c>
      <c r="N27" s="63">
        <v>6.0164383561643833</v>
      </c>
      <c r="O27" s="63">
        <v>4.5822834564527284</v>
      </c>
      <c r="P27" s="52"/>
      <c r="Q27" s="52"/>
      <c r="V27" s="98">
        <v>226821.82503925072</v>
      </c>
      <c r="X27" s="65"/>
      <c r="Y27" s="99"/>
      <c r="Z27" s="99"/>
    </row>
    <row r="28" spans="2:27" ht="42" customHeight="1" thickTop="1" thickBot="1" x14ac:dyDescent="0.3">
      <c r="B28" s="54"/>
      <c r="C28" s="54"/>
      <c r="D28" s="82"/>
      <c r="E28" s="83"/>
      <c r="F28" s="66">
        <v>48619</v>
      </c>
      <c r="G28" s="67" t="s">
        <v>30</v>
      </c>
      <c r="H28" s="67">
        <v>11</v>
      </c>
      <c r="I28" s="68">
        <v>0.13250000000000001</v>
      </c>
      <c r="J28" s="69">
        <v>50059829.399999999</v>
      </c>
      <c r="K28" s="70">
        <v>0</v>
      </c>
      <c r="L28" s="70">
        <v>0.12042</v>
      </c>
      <c r="M28" s="71">
        <v>105.131</v>
      </c>
      <c r="N28" s="72">
        <v>6.6301369863013697</v>
      </c>
      <c r="O28" s="72">
        <v>4.6499544394431105</v>
      </c>
      <c r="P28" s="52"/>
      <c r="Q28" s="52"/>
      <c r="R28" s="100"/>
      <c r="S28" s="100"/>
      <c r="T28" s="100"/>
      <c r="U28" s="101"/>
      <c r="V28" s="102"/>
      <c r="W28" s="100"/>
      <c r="X28" s="65"/>
      <c r="Y28" s="99"/>
      <c r="Z28" s="99"/>
    </row>
    <row r="29" spans="2:27" ht="42" customHeight="1" thickTop="1" thickBot="1" x14ac:dyDescent="0.3">
      <c r="B29" s="54"/>
      <c r="C29" s="54"/>
      <c r="D29" s="82"/>
      <c r="E29" s="83"/>
      <c r="F29" s="56">
        <v>49235</v>
      </c>
      <c r="G29" s="73" t="s">
        <v>30</v>
      </c>
      <c r="H29" s="58">
        <v>16</v>
      </c>
      <c r="I29" s="59">
        <v>7.2499999999999995E-2</v>
      </c>
      <c r="J29" s="60">
        <v>15721623.300000001</v>
      </c>
      <c r="K29" s="61">
        <v>0</v>
      </c>
      <c r="L29" s="61">
        <v>0.12029999999999999</v>
      </c>
      <c r="M29" s="62">
        <v>75.632000000000005</v>
      </c>
      <c r="N29" s="63">
        <v>8.3178082191780813</v>
      </c>
      <c r="O29" s="63">
        <v>5.8571007044167169</v>
      </c>
      <c r="P29" s="52"/>
      <c r="Q29" s="52"/>
      <c r="R29" s="103"/>
      <c r="S29" s="103"/>
      <c r="T29" s="104"/>
      <c r="U29" s="105"/>
      <c r="V29" s="106"/>
      <c r="W29" s="107"/>
      <c r="X29" s="65"/>
      <c r="Y29" s="99"/>
      <c r="Z29" s="99"/>
    </row>
    <row r="30" spans="2:27" ht="42" customHeight="1" thickTop="1" thickBot="1" x14ac:dyDescent="0.3">
      <c r="B30" s="54"/>
      <c r="C30" s="54"/>
      <c r="D30" s="82"/>
      <c r="E30" s="83"/>
      <c r="F30" s="66">
        <v>49333</v>
      </c>
      <c r="G30" s="67" t="s">
        <v>30</v>
      </c>
      <c r="H30" s="67">
        <v>11</v>
      </c>
      <c r="I30" s="68">
        <v>0.11749999999999999</v>
      </c>
      <c r="J30" s="69">
        <v>44224290</v>
      </c>
      <c r="K30" s="70">
        <v>0</v>
      </c>
      <c r="L30" s="70">
        <v>0.12115000000000001</v>
      </c>
      <c r="M30" s="71">
        <v>97.951999999999998</v>
      </c>
      <c r="N30" s="72">
        <v>8.5863013698630137</v>
      </c>
      <c r="O30" s="72">
        <v>5.5620702167408194</v>
      </c>
      <c r="P30" s="52"/>
      <c r="Q30" s="52"/>
      <c r="R30" s="103"/>
      <c r="S30" s="103"/>
      <c r="T30" s="104"/>
      <c r="U30" s="105"/>
      <c r="V30" s="106"/>
      <c r="W30" s="107"/>
      <c r="X30" s="65"/>
      <c r="Y30" s="99"/>
      <c r="Z30" s="99"/>
    </row>
    <row r="31" spans="2:27" ht="42" customHeight="1" thickTop="1" thickBot="1" x14ac:dyDescent="0.3">
      <c r="B31" s="54"/>
      <c r="C31" s="54"/>
      <c r="D31" s="82"/>
      <c r="E31" s="83"/>
      <c r="F31" s="56">
        <v>49865</v>
      </c>
      <c r="G31" s="73" t="s">
        <v>30</v>
      </c>
      <c r="H31" s="58">
        <v>16</v>
      </c>
      <c r="I31" s="59">
        <v>6.25E-2</v>
      </c>
      <c r="J31" s="60">
        <v>15396254.699999999</v>
      </c>
      <c r="K31" s="61">
        <v>0</v>
      </c>
      <c r="L31" s="61">
        <v>0.11833</v>
      </c>
      <c r="M31" s="62">
        <v>68.164000000000001</v>
      </c>
      <c r="N31" s="63">
        <v>10.043835616438356</v>
      </c>
      <c r="O31" s="63">
        <v>6.6170736838557955</v>
      </c>
      <c r="P31" s="52"/>
      <c r="Q31" s="52"/>
      <c r="R31" s="103"/>
      <c r="S31" s="103"/>
      <c r="T31" s="103"/>
      <c r="U31" s="105"/>
      <c r="V31" s="106"/>
      <c r="W31" s="107"/>
      <c r="X31" s="65"/>
      <c r="Y31" s="99"/>
      <c r="Z31" s="99"/>
    </row>
    <row r="32" spans="2:27" ht="42" customHeight="1" thickTop="1" thickBot="1" x14ac:dyDescent="0.3">
      <c r="B32" s="54"/>
      <c r="C32" s="54"/>
      <c r="D32" s="82"/>
      <c r="E32" s="83"/>
      <c r="F32" s="66">
        <v>51468</v>
      </c>
      <c r="G32" s="67" t="s">
        <v>30</v>
      </c>
      <c r="H32" s="67">
        <v>16</v>
      </c>
      <c r="I32" s="68">
        <v>0.1275</v>
      </c>
      <c r="J32" s="69">
        <v>25206799.699999999</v>
      </c>
      <c r="K32" s="70">
        <v>0</v>
      </c>
      <c r="L32" s="70">
        <v>0.12128</v>
      </c>
      <c r="M32" s="71">
        <v>103.968</v>
      </c>
      <c r="N32" s="72">
        <v>14.435616438356165</v>
      </c>
      <c r="O32" s="72">
        <v>6.944096684053001</v>
      </c>
      <c r="P32" s="52"/>
      <c r="Q32" s="52"/>
      <c r="R32" s="103"/>
      <c r="S32" s="103"/>
      <c r="T32" s="103"/>
      <c r="U32" s="103"/>
      <c r="V32" s="103"/>
      <c r="W32" s="103"/>
      <c r="X32" s="103"/>
      <c r="Y32" s="103"/>
      <c r="Z32" s="103"/>
      <c r="AA32" s="103"/>
    </row>
    <row r="33" spans="2:27" ht="42" customHeight="1" thickTop="1" thickBot="1" x14ac:dyDescent="0.3">
      <c r="B33" s="54"/>
      <c r="C33" s="54"/>
      <c r="D33" s="82"/>
      <c r="E33" s="83"/>
      <c r="F33" s="56">
        <v>52014</v>
      </c>
      <c r="G33" s="73" t="s">
        <v>30</v>
      </c>
      <c r="H33" s="58">
        <v>21</v>
      </c>
      <c r="I33" s="59">
        <v>9.2499999999999999E-2</v>
      </c>
      <c r="J33" s="60">
        <v>46998054.799999997</v>
      </c>
      <c r="K33" s="61">
        <v>0</v>
      </c>
      <c r="L33" s="61">
        <v>0.11865000000000001</v>
      </c>
      <c r="M33" s="62">
        <v>81.62</v>
      </c>
      <c r="N33" s="63">
        <v>15.931506849315069</v>
      </c>
      <c r="O33" s="63">
        <v>8.1462910012619716</v>
      </c>
      <c r="P33" s="52"/>
      <c r="Q33" s="52"/>
      <c r="R33" s="103"/>
      <c r="S33" s="103"/>
      <c r="T33" s="103"/>
      <c r="U33" s="103"/>
      <c r="V33" s="106"/>
      <c r="W33" s="107"/>
      <c r="X33" s="65"/>
      <c r="Y33" s="99"/>
      <c r="Z33" s="99"/>
    </row>
    <row r="34" spans="2:27" ht="42" customHeight="1" thickTop="1" thickBot="1" x14ac:dyDescent="0.3">
      <c r="B34" s="54"/>
      <c r="C34" s="54"/>
      <c r="D34" s="82"/>
      <c r="E34" s="83"/>
      <c r="F34" s="66">
        <v>53533</v>
      </c>
      <c r="G34" s="67" t="s">
        <v>30</v>
      </c>
      <c r="H34" s="67">
        <v>23</v>
      </c>
      <c r="I34" s="68">
        <v>0.115</v>
      </c>
      <c r="J34" s="69">
        <v>38226554.399999999</v>
      </c>
      <c r="K34" s="70">
        <v>0</v>
      </c>
      <c r="L34" s="70">
        <v>0.11869999999999999</v>
      </c>
      <c r="M34" s="71">
        <v>97.161000000000001</v>
      </c>
      <c r="N34" s="72">
        <v>20.093150684931508</v>
      </c>
      <c r="O34" s="72">
        <v>7.6481120383956123</v>
      </c>
      <c r="P34" s="52"/>
      <c r="Q34" s="52"/>
      <c r="R34" s="103"/>
      <c r="S34" s="103"/>
      <c r="T34" s="103"/>
      <c r="U34" s="103"/>
      <c r="V34" s="106"/>
      <c r="W34" s="107"/>
      <c r="X34" s="65"/>
      <c r="Y34" s="99"/>
      <c r="Z34" s="99"/>
    </row>
    <row r="35" spans="2:27" ht="42" customHeight="1" thickTop="1" thickBot="1" x14ac:dyDescent="0.3">
      <c r="B35" s="54"/>
      <c r="C35" s="54"/>
      <c r="D35" s="82"/>
      <c r="E35" s="83"/>
      <c r="F35" s="56">
        <v>55087</v>
      </c>
      <c r="G35" s="73" t="s">
        <v>30</v>
      </c>
      <c r="H35" s="58">
        <v>31</v>
      </c>
      <c r="I35" s="59">
        <v>7.2499999999999995E-2</v>
      </c>
      <c r="J35" s="60">
        <v>19913239.399999999</v>
      </c>
      <c r="K35" s="61">
        <v>0</v>
      </c>
      <c r="L35" s="61">
        <v>0.11821</v>
      </c>
      <c r="M35" s="62">
        <v>63.790999999999997</v>
      </c>
      <c r="N35" s="63">
        <v>24.350684931506848</v>
      </c>
      <c r="O35" s="63">
        <v>8.8137205678096215</v>
      </c>
      <c r="P35" s="52"/>
      <c r="Q35" s="52"/>
      <c r="R35" s="103"/>
      <c r="S35" s="103"/>
      <c r="T35" s="103"/>
      <c r="U35" s="103"/>
      <c r="V35" s="106"/>
      <c r="W35" s="107"/>
      <c r="X35" s="65"/>
      <c r="Y35" s="99"/>
      <c r="Z35" s="99"/>
    </row>
    <row r="36" spans="2:27" ht="42" customHeight="1" thickTop="1" thickBot="1" x14ac:dyDescent="0.3">
      <c r="B36" s="54"/>
      <c r="C36" s="54"/>
      <c r="D36" s="108"/>
      <c r="E36" s="109"/>
      <c r="F36" s="66">
        <v>57782</v>
      </c>
      <c r="G36" s="67" t="s">
        <v>30</v>
      </c>
      <c r="H36" s="67">
        <v>34</v>
      </c>
      <c r="I36" s="68">
        <v>0.12</v>
      </c>
      <c r="J36" s="69">
        <v>14724283.699999999</v>
      </c>
      <c r="K36" s="70">
        <v>0</v>
      </c>
      <c r="L36" s="70">
        <v>0.12117000000000001</v>
      </c>
      <c r="M36" s="71">
        <v>98.923000000000002</v>
      </c>
      <c r="N36" s="72">
        <v>31.734246575342464</v>
      </c>
      <c r="O36" s="72">
        <v>8.7328459828111296</v>
      </c>
      <c r="P36" s="52"/>
      <c r="Q36" s="52"/>
      <c r="R36" s="103"/>
      <c r="S36" s="103"/>
      <c r="T36" s="103"/>
      <c r="U36" s="103"/>
      <c r="V36" s="106"/>
      <c r="W36" s="107"/>
      <c r="X36" s="65"/>
      <c r="Y36" s="99"/>
      <c r="Z36" s="99"/>
    </row>
    <row r="37" spans="2:27" ht="42" customHeight="1" thickTop="1" thickBot="1" x14ac:dyDescent="0.3">
      <c r="B37" s="54"/>
      <c r="C37" s="54"/>
      <c r="D37" s="75" t="s">
        <v>35</v>
      </c>
      <c r="E37" s="75"/>
      <c r="F37" s="75"/>
      <c r="G37" s="75"/>
      <c r="H37" s="75"/>
      <c r="I37" s="75"/>
      <c r="J37" s="76">
        <v>493145413.19999993</v>
      </c>
      <c r="K37" s="77"/>
      <c r="L37" s="77"/>
      <c r="M37" s="77"/>
      <c r="N37" s="78">
        <v>9.3301462057215936</v>
      </c>
      <c r="O37" s="78">
        <v>5.0111462533563325</v>
      </c>
      <c r="P37" s="52"/>
      <c r="Q37" s="52"/>
      <c r="R37" s="103"/>
      <c r="S37" s="103"/>
      <c r="T37" s="103"/>
      <c r="U37" s="103"/>
      <c r="V37" s="106"/>
      <c r="W37" s="107"/>
      <c r="X37" s="65"/>
      <c r="Y37" s="99"/>
      <c r="Z37" s="99"/>
    </row>
    <row r="38" spans="2:27" ht="42" hidden="1" customHeight="1" thickTop="1" thickBot="1" x14ac:dyDescent="0.3">
      <c r="B38" s="54"/>
      <c r="C38" s="54"/>
      <c r="D38" s="110" t="s">
        <v>36</v>
      </c>
      <c r="E38" s="111"/>
      <c r="F38" s="56"/>
      <c r="G38" s="73"/>
      <c r="H38" s="58"/>
      <c r="I38" s="59"/>
      <c r="J38" s="60"/>
      <c r="K38" s="112" t="e">
        <v>#DIV/0!</v>
      </c>
      <c r="L38" s="112"/>
      <c r="M38" s="62"/>
      <c r="N38" s="63"/>
      <c r="O38" s="63"/>
      <c r="P38" s="52"/>
      <c r="Q38" s="52"/>
      <c r="R38" s="113"/>
      <c r="S38" s="113"/>
      <c r="T38" s="113"/>
      <c r="U38" s="113"/>
      <c r="V38" s="113"/>
      <c r="W38" s="113"/>
      <c r="X38" s="65"/>
      <c r="Y38" s="99"/>
      <c r="Z38" s="99"/>
    </row>
    <row r="39" spans="2:27" ht="42" hidden="1" customHeight="1" thickTop="1" thickBot="1" x14ac:dyDescent="0.3">
      <c r="B39" s="54"/>
      <c r="C39" s="54"/>
      <c r="D39" s="114"/>
      <c r="E39" s="115"/>
      <c r="F39" s="66"/>
      <c r="G39" s="116"/>
      <c r="H39" s="67"/>
      <c r="I39" s="117"/>
      <c r="J39" s="69"/>
      <c r="K39" s="118" t="e">
        <v>#DIV/0!</v>
      </c>
      <c r="L39" s="118"/>
      <c r="M39" s="71"/>
      <c r="N39" s="72"/>
      <c r="O39" s="72"/>
      <c r="P39" s="52"/>
      <c r="Q39" s="52"/>
      <c r="R39" s="119"/>
      <c r="S39" s="119"/>
      <c r="T39" s="119"/>
      <c r="U39" s="119"/>
      <c r="V39" s="119"/>
      <c r="W39" s="119"/>
      <c r="X39" s="65"/>
    </row>
    <row r="40" spans="2:27" ht="42" hidden="1" customHeight="1" thickTop="1" thickBot="1" x14ac:dyDescent="0.3">
      <c r="B40" s="54"/>
      <c r="C40" s="54"/>
      <c r="D40" s="82" t="s">
        <v>36</v>
      </c>
      <c r="E40" s="83"/>
      <c r="F40" s="56">
        <v>45784</v>
      </c>
      <c r="G40" s="73" t="s">
        <v>30</v>
      </c>
      <c r="H40" s="58">
        <v>11</v>
      </c>
      <c r="I40" s="59">
        <v>3.5000000000000003E-2</v>
      </c>
      <c r="J40" s="60">
        <v>0</v>
      </c>
      <c r="K40" s="112" t="e">
        <v>#DIV/0!</v>
      </c>
      <c r="L40" s="112"/>
      <c r="M40" s="62"/>
      <c r="N40" s="63"/>
      <c r="O40" s="63"/>
      <c r="P40" s="52"/>
      <c r="Q40" s="52"/>
      <c r="R40" s="119"/>
      <c r="S40" s="119"/>
      <c r="T40" s="119"/>
      <c r="U40" s="119"/>
      <c r="V40" s="119"/>
      <c r="W40" s="119"/>
      <c r="X40" s="65"/>
      <c r="AA40" s="81"/>
    </row>
    <row r="41" spans="2:27" ht="42" customHeight="1" thickTop="1" thickBot="1" x14ac:dyDescent="0.3">
      <c r="B41" s="54"/>
      <c r="C41" s="54"/>
      <c r="D41" s="82"/>
      <c r="E41" s="83"/>
      <c r="F41" s="56">
        <v>46463</v>
      </c>
      <c r="G41" s="73" t="s">
        <v>30</v>
      </c>
      <c r="H41" s="58">
        <v>11</v>
      </c>
      <c r="I41" s="59">
        <v>3.3000000000000002E-2</v>
      </c>
      <c r="J41" s="60">
        <v>19743071.899459999</v>
      </c>
      <c r="K41" s="61">
        <v>-3.996580716248254E-2</v>
      </c>
      <c r="L41" s="61">
        <v>6.0430000000000005E-2</v>
      </c>
      <c r="M41" s="62">
        <v>98.094999999999999</v>
      </c>
      <c r="N41" s="63">
        <v>0.72328767123287674</v>
      </c>
      <c r="O41" s="63">
        <v>0.72328767123287685</v>
      </c>
      <c r="P41" s="52"/>
      <c r="Q41" s="52"/>
      <c r="R41" s="119"/>
      <c r="S41" s="119"/>
      <c r="T41" s="119"/>
      <c r="U41" s="119"/>
      <c r="V41" s="120"/>
      <c r="W41" s="119"/>
      <c r="X41" s="65" t="s">
        <v>37</v>
      </c>
    </row>
    <row r="42" spans="2:27" ht="42" customHeight="1" thickTop="1" thickBot="1" x14ac:dyDescent="0.3">
      <c r="B42" s="54"/>
      <c r="C42" s="54"/>
      <c r="D42" s="82"/>
      <c r="E42" s="83"/>
      <c r="F42" s="66">
        <v>47226</v>
      </c>
      <c r="G42" s="116" t="s">
        <v>30</v>
      </c>
      <c r="H42" s="67">
        <v>10</v>
      </c>
      <c r="I42" s="117">
        <v>2.2499999999999999E-2</v>
      </c>
      <c r="J42" s="69">
        <v>13459220.285609597</v>
      </c>
      <c r="K42" s="70">
        <v>-0.12900464394006306</v>
      </c>
      <c r="L42" s="70">
        <v>6.2039999999999998E-2</v>
      </c>
      <c r="M42" s="71">
        <v>90.069000000000003</v>
      </c>
      <c r="N42" s="72">
        <v>2.8136986301369862</v>
      </c>
      <c r="O42" s="72">
        <v>2.7413055235815742</v>
      </c>
      <c r="P42" s="52"/>
      <c r="Q42" s="52"/>
      <c r="R42" s="119"/>
      <c r="S42" s="119"/>
      <c r="T42" s="119"/>
      <c r="U42" s="119"/>
      <c r="V42" s="119"/>
      <c r="W42" s="119"/>
      <c r="X42" s="65"/>
    </row>
    <row r="43" spans="2:27" ht="42" customHeight="1" thickTop="1" thickBot="1" x14ac:dyDescent="0.3">
      <c r="B43" s="54"/>
      <c r="C43" s="54"/>
      <c r="D43" s="82"/>
      <c r="E43" s="83"/>
      <c r="F43" s="56">
        <v>47870</v>
      </c>
      <c r="G43" s="73" t="s">
        <v>30</v>
      </c>
      <c r="H43" s="58">
        <v>7</v>
      </c>
      <c r="I43" s="59">
        <v>6.5000000000000002E-2</v>
      </c>
      <c r="J43" s="60">
        <v>28037876.078223612</v>
      </c>
      <c r="K43" s="61">
        <v>5.2345657467014826E-2</v>
      </c>
      <c r="L43" s="61">
        <v>6.7299999999999999E-2</v>
      </c>
      <c r="M43" s="62">
        <v>99.069000000000003</v>
      </c>
      <c r="N43" s="63">
        <v>4.5780821917808217</v>
      </c>
      <c r="O43" s="63">
        <v>3.9980520301406148</v>
      </c>
      <c r="P43" s="52"/>
      <c r="Q43" s="52"/>
      <c r="R43" s="119"/>
      <c r="S43" s="119"/>
      <c r="T43" s="119"/>
      <c r="U43" s="119"/>
      <c r="V43" s="119"/>
      <c r="W43" s="119"/>
      <c r="X43" s="65"/>
    </row>
    <row r="44" spans="2:27" ht="42" customHeight="1" thickTop="1" thickBot="1" x14ac:dyDescent="0.3">
      <c r="B44" s="54"/>
      <c r="C44" s="54"/>
      <c r="D44" s="82"/>
      <c r="E44" s="83"/>
      <c r="F44" s="66">
        <v>48663</v>
      </c>
      <c r="G44" s="116" t="s">
        <v>30</v>
      </c>
      <c r="H44" s="67">
        <v>20</v>
      </c>
      <c r="I44" s="117">
        <v>0.03</v>
      </c>
      <c r="J44" s="69">
        <v>15081259.954863202</v>
      </c>
      <c r="K44" s="70">
        <v>3.1278267492919202E-4</v>
      </c>
      <c r="L44" s="70">
        <v>6.3659999999999994E-2</v>
      </c>
      <c r="M44" s="71">
        <v>81.975999999999999</v>
      </c>
      <c r="N44" s="72">
        <v>6.7506849315068491</v>
      </c>
      <c r="O44" s="72">
        <v>6.0863798279820243</v>
      </c>
      <c r="P44" s="52"/>
      <c r="Q44" s="52"/>
      <c r="R44" s="121"/>
      <c r="S44" s="119"/>
      <c r="T44" s="119"/>
      <c r="U44" s="119"/>
      <c r="V44" s="119"/>
      <c r="W44" s="119"/>
      <c r="X44" s="65"/>
    </row>
    <row r="45" spans="2:27" ht="42" customHeight="1" thickTop="1" thickBot="1" x14ac:dyDescent="0.3">
      <c r="B45" s="54"/>
      <c r="C45" s="54"/>
      <c r="D45" s="82"/>
      <c r="E45" s="83"/>
      <c r="F45" s="56">
        <v>49403</v>
      </c>
      <c r="G45" s="73" t="s">
        <v>30</v>
      </c>
      <c r="H45" s="58">
        <v>20</v>
      </c>
      <c r="I45" s="59">
        <v>4.7500000000000001E-2</v>
      </c>
      <c r="J45" s="60">
        <v>31718789.4742916</v>
      </c>
      <c r="K45" s="61">
        <v>3.1278267492903871E-4</v>
      </c>
      <c r="L45" s="61">
        <v>6.2190000000000002E-2</v>
      </c>
      <c r="M45" s="62">
        <v>90.266999999999996</v>
      </c>
      <c r="N45" s="63">
        <v>8.7780821917808218</v>
      </c>
      <c r="O45" s="63">
        <v>7.2097483427137314</v>
      </c>
      <c r="P45" s="52"/>
      <c r="Q45" s="52"/>
      <c r="R45" s="119"/>
      <c r="S45" s="121"/>
      <c r="T45" s="121"/>
      <c r="U45" s="119"/>
      <c r="V45" s="119"/>
      <c r="W45" s="119"/>
      <c r="X45" s="65"/>
      <c r="AA45" s="81"/>
    </row>
    <row r="46" spans="2:27" ht="42" customHeight="1" thickTop="1" thickBot="1" x14ac:dyDescent="0.3">
      <c r="B46" s="54"/>
      <c r="C46" s="54"/>
      <c r="D46" s="82"/>
      <c r="E46" s="83"/>
      <c r="F46" s="66">
        <v>50096</v>
      </c>
      <c r="G46" s="116" t="s">
        <v>30</v>
      </c>
      <c r="H46" s="67">
        <v>18</v>
      </c>
      <c r="I46" s="117">
        <v>3.7499999999999999E-2</v>
      </c>
      <c r="J46" s="69">
        <v>46021626.37964879</v>
      </c>
      <c r="K46" s="70">
        <v>3.1278267492849217E-4</v>
      </c>
      <c r="L46" s="70">
        <v>6.4130000000000006E-2</v>
      </c>
      <c r="M46" s="71">
        <v>79.844999999999999</v>
      </c>
      <c r="N46" s="72">
        <v>10.676712328767124</v>
      </c>
      <c r="O46" s="72">
        <v>8.6206728552484719</v>
      </c>
      <c r="P46" s="52"/>
      <c r="Q46" s="52"/>
      <c r="R46" s="119"/>
      <c r="S46" s="119"/>
      <c r="T46" s="119"/>
      <c r="U46" s="119"/>
      <c r="V46" s="119"/>
      <c r="W46" s="119"/>
      <c r="X46" s="65"/>
    </row>
    <row r="47" spans="2:27" ht="42" customHeight="1" thickTop="1" thickBot="1" x14ac:dyDescent="0.3">
      <c r="B47" s="54"/>
      <c r="C47" s="54"/>
      <c r="D47" s="82"/>
      <c r="E47" s="83"/>
      <c r="F47" s="56">
        <v>51580</v>
      </c>
      <c r="G47" s="73" t="s">
        <v>30</v>
      </c>
      <c r="H47" s="58">
        <v>17</v>
      </c>
      <c r="I47" s="59">
        <v>0.05</v>
      </c>
      <c r="J47" s="60">
        <v>8705765.8903588001</v>
      </c>
      <c r="K47" s="61">
        <v>3.127826749291029E-4</v>
      </c>
      <c r="L47" s="61">
        <v>6.2579999999999997E-2</v>
      </c>
      <c r="M47" s="62">
        <v>88.085999999999999</v>
      </c>
      <c r="N47" s="63">
        <v>14.742465753424657</v>
      </c>
      <c r="O47" s="63">
        <v>10.325752672151962</v>
      </c>
      <c r="P47" s="52"/>
      <c r="Q47" s="52"/>
      <c r="R47" s="37"/>
      <c r="S47" s="37"/>
      <c r="T47" s="37"/>
      <c r="U47" s="37"/>
      <c r="V47" s="37"/>
      <c r="W47" s="37"/>
      <c r="X47" s="65"/>
    </row>
    <row r="48" spans="2:27" ht="42" customHeight="1" thickTop="1" thickBot="1" x14ac:dyDescent="0.3">
      <c r="B48" s="54"/>
      <c r="C48" s="54"/>
      <c r="D48" s="82"/>
      <c r="E48" s="83"/>
      <c r="F48" s="66">
        <v>54590</v>
      </c>
      <c r="G48" s="116" t="s">
        <v>30</v>
      </c>
      <c r="H48" s="67">
        <v>32</v>
      </c>
      <c r="I48" s="117">
        <v>3.7499999999999999E-2</v>
      </c>
      <c r="J48" s="69">
        <v>33439438.501112394</v>
      </c>
      <c r="K48" s="70">
        <v>3.1278267492878853E-4</v>
      </c>
      <c r="L48" s="70">
        <v>5.9160000000000004E-2</v>
      </c>
      <c r="M48" s="71">
        <v>73.159000000000006</v>
      </c>
      <c r="N48" s="72">
        <v>22.989041095890411</v>
      </c>
      <c r="O48" s="72">
        <v>14.41974289220096</v>
      </c>
      <c r="P48" s="52"/>
      <c r="Q48" s="52"/>
      <c r="R48" s="37"/>
      <c r="S48" s="37"/>
      <c r="T48" s="37"/>
      <c r="U48" s="37"/>
      <c r="V48" s="37"/>
      <c r="W48" s="37"/>
      <c r="X48" s="65"/>
      <c r="AA48" s="122"/>
    </row>
    <row r="49" spans="1:27" ht="42" customHeight="1" thickTop="1" thickBot="1" x14ac:dyDescent="0.3">
      <c r="B49" s="54"/>
      <c r="C49" s="54"/>
      <c r="D49" s="82"/>
      <c r="E49" s="83"/>
      <c r="F49" s="56">
        <v>56753</v>
      </c>
      <c r="G49" s="73" t="s">
        <v>30</v>
      </c>
      <c r="H49" s="58">
        <v>31</v>
      </c>
      <c r="I49" s="59">
        <v>5.2499999999999998E-2</v>
      </c>
      <c r="J49" s="60">
        <v>11716130.349692401</v>
      </c>
      <c r="K49" s="61">
        <v>3.1278267492903497E-4</v>
      </c>
      <c r="L49" s="61">
        <v>6.055E-2</v>
      </c>
      <c r="M49" s="62">
        <v>89.117999999999995</v>
      </c>
      <c r="N49" s="63">
        <v>28.915068493150685</v>
      </c>
      <c r="O49" s="63">
        <v>14.624695484199968</v>
      </c>
      <c r="P49" s="52"/>
      <c r="Q49" s="52"/>
      <c r="R49" s="37"/>
      <c r="S49" s="37"/>
      <c r="T49" s="37"/>
      <c r="U49" s="37"/>
      <c r="V49" s="37"/>
      <c r="W49" s="37"/>
      <c r="X49" s="65"/>
      <c r="AA49" s="122"/>
    </row>
    <row r="50" spans="1:27" ht="42" customHeight="1" thickTop="1" thickBot="1" x14ac:dyDescent="0.3">
      <c r="B50" s="54"/>
      <c r="C50" s="54"/>
      <c r="D50" s="108"/>
      <c r="E50" s="109"/>
      <c r="F50" s="66">
        <v>59203</v>
      </c>
      <c r="G50" s="116" t="s">
        <v>30</v>
      </c>
      <c r="H50" s="67">
        <v>38</v>
      </c>
      <c r="I50" s="117">
        <v>6.5000000000000002E-2</v>
      </c>
      <c r="J50" s="69">
        <v>28245441.742265202</v>
      </c>
      <c r="K50" s="70">
        <v>4.2331845313696825E-2</v>
      </c>
      <c r="L50" s="70">
        <v>6.0990000000000003E-2</v>
      </c>
      <c r="M50" s="71">
        <v>105.726</v>
      </c>
      <c r="N50" s="72">
        <v>35.627397260273973</v>
      </c>
      <c r="O50" s="72">
        <v>14.78177209791833</v>
      </c>
      <c r="P50" s="52"/>
      <c r="Q50" s="52"/>
      <c r="R50" s="37"/>
      <c r="S50" s="37"/>
      <c r="T50" s="37"/>
      <c r="U50" s="37"/>
      <c r="V50" s="37"/>
      <c r="W50" s="37"/>
      <c r="X50" s="65"/>
      <c r="AA50" s="122"/>
    </row>
    <row r="51" spans="1:27" ht="42" customHeight="1" thickTop="1" thickBot="1" x14ac:dyDescent="0.3">
      <c r="B51" s="54"/>
      <c r="C51" s="54"/>
      <c r="D51" s="123" t="s">
        <v>38</v>
      </c>
      <c r="E51" s="123"/>
      <c r="F51" s="123"/>
      <c r="G51" s="123"/>
      <c r="H51" s="123"/>
      <c r="I51" s="123"/>
      <c r="J51" s="76">
        <v>236168620.55552563</v>
      </c>
      <c r="K51" s="124"/>
      <c r="L51" s="124"/>
      <c r="M51" s="125"/>
      <c r="N51" s="78">
        <v>13.948837959127861</v>
      </c>
      <c r="O51" s="78">
        <v>8.6439468621647926</v>
      </c>
      <c r="P51" s="52"/>
      <c r="Q51" s="52"/>
      <c r="R51" s="37"/>
      <c r="S51" s="37"/>
      <c r="T51" s="37"/>
      <c r="U51" s="37"/>
      <c r="V51" s="37"/>
      <c r="W51" s="37"/>
      <c r="X51" s="37"/>
    </row>
    <row r="52" spans="1:27" ht="42" customHeight="1" thickTop="1" thickBot="1" x14ac:dyDescent="0.3">
      <c r="B52" s="54"/>
      <c r="C52" s="54"/>
      <c r="D52" s="126" t="s">
        <v>39</v>
      </c>
      <c r="E52" s="127"/>
      <c r="F52" s="66">
        <v>47933</v>
      </c>
      <c r="G52" s="116" t="s">
        <v>30</v>
      </c>
      <c r="H52" s="67">
        <v>10</v>
      </c>
      <c r="I52" s="117">
        <v>7.0000000000000007E-2</v>
      </c>
      <c r="J52" s="69">
        <v>4277969.4000000004</v>
      </c>
      <c r="K52" s="70">
        <v>0</v>
      </c>
      <c r="L52" s="70">
        <v>0.12336</v>
      </c>
      <c r="M52" s="71">
        <v>81.566999999999993</v>
      </c>
      <c r="N52" s="72">
        <v>4.7506849315068491</v>
      </c>
      <c r="O52" s="72">
        <v>4.0579428822630819</v>
      </c>
      <c r="P52" s="52"/>
      <c r="Q52" s="52"/>
      <c r="R52" s="37"/>
      <c r="S52" s="37"/>
      <c r="T52" s="37"/>
      <c r="U52" s="37"/>
      <c r="V52" s="37"/>
      <c r="W52" s="37"/>
      <c r="X52" s="37"/>
    </row>
    <row r="53" spans="1:27" ht="42" customHeight="1" thickTop="1" x14ac:dyDescent="0.25">
      <c r="B53" s="54"/>
      <c r="C53" s="54"/>
      <c r="D53" s="128" t="s">
        <v>40</v>
      </c>
      <c r="E53" s="128"/>
      <c r="F53" s="128"/>
      <c r="G53" s="128"/>
      <c r="H53" s="128"/>
      <c r="I53" s="128"/>
      <c r="J53" s="76">
        <v>4277969.4000000004</v>
      </c>
      <c r="K53" s="129"/>
      <c r="L53" s="124"/>
      <c r="M53" s="125"/>
      <c r="N53" s="78">
        <v>4.7506849315068491</v>
      </c>
      <c r="O53" s="78">
        <v>4.0579428822630819</v>
      </c>
      <c r="P53" s="52"/>
      <c r="Q53" s="52"/>
      <c r="R53" s="37"/>
      <c r="S53" s="130"/>
      <c r="T53" s="37"/>
      <c r="U53" s="37"/>
      <c r="V53" s="37"/>
      <c r="W53" s="37"/>
      <c r="X53" s="37"/>
    </row>
    <row r="54" spans="1:27" ht="42" customHeight="1" x14ac:dyDescent="0.25">
      <c r="B54" s="54"/>
      <c r="C54" s="54"/>
      <c r="D54" s="53" t="s">
        <v>41</v>
      </c>
      <c r="E54" s="53"/>
      <c r="F54" s="53"/>
      <c r="G54" s="53"/>
      <c r="H54" s="53"/>
      <c r="I54" s="53"/>
      <c r="J54" s="76">
        <v>733592003.15552557</v>
      </c>
      <c r="K54" s="124"/>
      <c r="L54" s="124"/>
      <c r="M54" s="125"/>
      <c r="N54" s="131"/>
      <c r="O54" s="131"/>
      <c r="P54" s="52"/>
      <c r="Q54" s="52"/>
      <c r="R54" s="132"/>
      <c r="S54" s="133"/>
      <c r="T54" s="133"/>
      <c r="U54" s="132"/>
      <c r="V54" s="37"/>
      <c r="W54" s="37"/>
      <c r="X54" s="37"/>
    </row>
    <row r="55" spans="1:27" ht="42" customHeight="1" x14ac:dyDescent="0.25">
      <c r="B55" s="54"/>
      <c r="C55" s="54"/>
      <c r="D55" s="53" t="s">
        <v>42</v>
      </c>
      <c r="E55" s="53"/>
      <c r="F55" s="53"/>
      <c r="G55" s="53"/>
      <c r="H55" s="53"/>
      <c r="I55" s="53"/>
      <c r="J55" s="76">
        <v>778840368.85552561</v>
      </c>
      <c r="K55" s="124"/>
      <c r="L55" s="124"/>
      <c r="M55" s="125"/>
      <c r="N55" s="131"/>
      <c r="O55" s="134"/>
      <c r="P55" s="52"/>
      <c r="Q55" s="52"/>
      <c r="R55" s="135"/>
      <c r="S55" s="37"/>
      <c r="T55" s="37"/>
      <c r="U55" s="132"/>
      <c r="V55" s="37"/>
      <c r="W55" s="37"/>
      <c r="X55" s="37"/>
    </row>
    <row r="56" spans="1:27" ht="32.25" hidden="1" customHeight="1" x14ac:dyDescent="0.25">
      <c r="B56" s="136" t="s">
        <v>43</v>
      </c>
      <c r="C56" s="136"/>
      <c r="D56" s="136" t="s">
        <v>44</v>
      </c>
      <c r="E56" s="136"/>
      <c r="F56" s="136" t="s">
        <v>16</v>
      </c>
      <c r="G56" s="136"/>
      <c r="H56" s="136" t="s">
        <v>18</v>
      </c>
      <c r="I56" s="136" t="s">
        <v>19</v>
      </c>
      <c r="J56" s="136" t="s">
        <v>45</v>
      </c>
      <c r="K56" s="136"/>
      <c r="L56" s="136" t="s">
        <v>22</v>
      </c>
      <c r="M56" s="136" t="s">
        <v>23</v>
      </c>
      <c r="N56" s="136" t="s">
        <v>24</v>
      </c>
      <c r="O56" s="136"/>
      <c r="P56" s="52"/>
      <c r="Q56" s="52" t="e">
        <v>#VALUE!</v>
      </c>
      <c r="R56" s="137"/>
      <c r="S56" s="37"/>
      <c r="T56" s="37"/>
      <c r="U56" s="37"/>
      <c r="V56" s="37"/>
      <c r="W56" s="138"/>
      <c r="X56" s="37"/>
    </row>
    <row r="57" spans="1:27" ht="66.75" hidden="1" customHeight="1" x14ac:dyDescent="0.25">
      <c r="B57" s="139"/>
      <c r="C57" s="139"/>
      <c r="D57" s="140" t="s">
        <v>46</v>
      </c>
      <c r="E57" s="141"/>
      <c r="F57" s="142" t="s">
        <v>47</v>
      </c>
      <c r="G57" s="143"/>
      <c r="H57" s="67">
        <v>2</v>
      </c>
      <c r="I57" s="68">
        <v>5.5E-2</v>
      </c>
      <c r="J57" s="144">
        <v>0</v>
      </c>
      <c r="K57" s="144"/>
      <c r="L57" s="118">
        <v>0</v>
      </c>
      <c r="M57" s="72">
        <v>0</v>
      </c>
      <c r="N57" s="72">
        <v>0</v>
      </c>
      <c r="O57" s="72"/>
      <c r="P57" s="52"/>
      <c r="Q57" s="52" t="e">
        <v>#DIV/0!</v>
      </c>
      <c r="R57" s="145"/>
      <c r="S57" s="146"/>
      <c r="T57" s="146"/>
      <c r="U57" s="146"/>
      <c r="V57" s="146"/>
      <c r="W57" s="147"/>
      <c r="X57" s="37"/>
    </row>
    <row r="58" spans="1:27" ht="42" hidden="1" customHeight="1" x14ac:dyDescent="0.25">
      <c r="B58" s="148" t="s">
        <v>35</v>
      </c>
      <c r="C58" s="148"/>
      <c r="D58" s="149"/>
      <c r="E58" s="149"/>
      <c r="F58" s="149"/>
      <c r="G58" s="149"/>
      <c r="H58" s="149"/>
      <c r="I58" s="149"/>
      <c r="J58" s="149"/>
      <c r="K58" s="149"/>
      <c r="L58" s="149"/>
      <c r="M58" s="149"/>
      <c r="N58" s="149"/>
      <c r="O58" s="149"/>
      <c r="P58" s="52"/>
      <c r="Q58" s="37"/>
      <c r="R58" s="37"/>
      <c r="S58" s="37"/>
      <c r="T58" s="37"/>
      <c r="U58" s="37"/>
      <c r="V58" s="37"/>
      <c r="W58" s="37"/>
      <c r="X58" s="37"/>
    </row>
    <row r="59" spans="1:27" ht="42" hidden="1" customHeight="1" x14ac:dyDescent="0.25">
      <c r="B59" s="150"/>
      <c r="C59" s="150"/>
      <c r="D59" s="149"/>
      <c r="E59" s="149"/>
      <c r="F59" s="149"/>
      <c r="G59" s="149"/>
      <c r="H59" s="149"/>
      <c r="I59" s="149"/>
      <c r="J59" s="149"/>
      <c r="K59" s="149"/>
      <c r="L59" s="149"/>
      <c r="M59" s="149"/>
      <c r="N59" s="149"/>
      <c r="O59" s="149"/>
      <c r="P59" s="52"/>
      <c r="Q59" s="119"/>
      <c r="R59" s="37"/>
      <c r="S59" s="37"/>
      <c r="T59" s="37"/>
      <c r="U59" s="37"/>
      <c r="V59" s="37"/>
      <c r="W59" s="151"/>
      <c r="X59" s="37"/>
    </row>
    <row r="60" spans="1:27" ht="26.25" x14ac:dyDescent="0.25">
      <c r="B60" s="135"/>
      <c r="C60" s="37"/>
      <c r="D60" s="152"/>
      <c r="E60" s="152"/>
      <c r="F60" s="152"/>
      <c r="G60" s="152"/>
      <c r="H60" s="152"/>
      <c r="I60" s="152"/>
      <c r="J60" s="153"/>
      <c r="K60" s="152"/>
      <c r="L60" s="152"/>
      <c r="M60" s="152"/>
      <c r="N60" s="152"/>
      <c r="O60" s="152"/>
      <c r="P60" s="52"/>
      <c r="Q60" s="37"/>
      <c r="R60" s="37"/>
      <c r="S60" s="37"/>
      <c r="T60" s="37"/>
      <c r="U60" s="37"/>
      <c r="V60" s="37"/>
      <c r="W60" s="135"/>
      <c r="X60" s="37"/>
    </row>
    <row r="61" spans="1:27" ht="18" customHeight="1" x14ac:dyDescent="0.25">
      <c r="B61" s="37"/>
      <c r="C61" s="37"/>
      <c r="D61" s="37"/>
      <c r="E61" s="37"/>
      <c r="F61" s="37"/>
      <c r="G61" s="37"/>
      <c r="H61" s="37"/>
      <c r="I61" s="37"/>
      <c r="J61" s="37"/>
      <c r="K61" s="37"/>
      <c r="L61" s="154"/>
      <c r="M61" s="37"/>
      <c r="N61" s="135"/>
      <c r="O61" s="37"/>
      <c r="P61" s="155"/>
      <c r="Q61" s="152"/>
      <c r="R61" s="37"/>
      <c r="S61" s="37"/>
      <c r="T61" s="37"/>
      <c r="U61" s="37"/>
      <c r="V61" s="37"/>
      <c r="W61" s="152"/>
      <c r="X61" s="37"/>
    </row>
    <row r="62" spans="1:27" ht="18" x14ac:dyDescent="0.25">
      <c r="A62" s="37"/>
      <c r="B62" s="37"/>
      <c r="C62" s="37"/>
      <c r="D62" s="37"/>
      <c r="E62" s="37"/>
      <c r="F62" s="37"/>
      <c r="G62" s="37"/>
      <c r="H62" s="37"/>
      <c r="J62" s="37"/>
      <c r="K62" s="37"/>
      <c r="L62" s="154"/>
      <c r="M62" s="37"/>
      <c r="N62" s="37"/>
      <c r="O62" s="37"/>
      <c r="P62" s="155"/>
      <c r="Q62" s="156"/>
      <c r="R62" s="37"/>
      <c r="S62" s="37"/>
      <c r="T62" s="37"/>
      <c r="U62" s="37"/>
      <c r="V62" s="37"/>
      <c r="W62" s="156"/>
      <c r="X62" s="37"/>
    </row>
    <row r="63" spans="1:27" ht="19.5" customHeight="1" x14ac:dyDescent="0.25">
      <c r="A63" s="37"/>
      <c r="B63" s="37"/>
      <c r="C63" s="37"/>
      <c r="D63" s="37"/>
      <c r="E63" s="37"/>
      <c r="F63" s="37"/>
      <c r="G63" s="37"/>
      <c r="H63" s="37"/>
      <c r="I63" s="37"/>
      <c r="J63" s="37"/>
      <c r="K63" s="37"/>
      <c r="L63" s="154"/>
      <c r="M63" s="37"/>
      <c r="N63" s="37"/>
      <c r="O63" s="37"/>
      <c r="P63" s="155"/>
      <c r="Q63" s="37"/>
      <c r="R63" s="37"/>
      <c r="S63" s="37"/>
      <c r="T63" s="37"/>
      <c r="U63" s="37"/>
      <c r="V63" s="37"/>
      <c r="W63" s="37"/>
      <c r="X63" s="37"/>
    </row>
    <row r="64" spans="1:27" ht="18" customHeight="1" x14ac:dyDescent="0.25">
      <c r="A64" s="37"/>
      <c r="B64" s="37"/>
      <c r="C64" s="37"/>
      <c r="D64" s="37"/>
      <c r="E64" s="37"/>
      <c r="F64" s="37"/>
      <c r="G64" s="37"/>
      <c r="H64" s="37"/>
      <c r="I64" s="37"/>
      <c r="J64" s="37"/>
      <c r="K64" s="37"/>
      <c r="L64" s="154"/>
      <c r="M64" s="37"/>
      <c r="N64" s="37"/>
      <c r="O64" s="37"/>
      <c r="P64" s="155"/>
      <c r="Q64" s="37"/>
      <c r="R64" s="37"/>
      <c r="S64" s="37"/>
      <c r="T64" s="37"/>
      <c r="U64" s="37"/>
      <c r="V64" s="37"/>
      <c r="W64" s="37"/>
      <c r="X64" s="37"/>
    </row>
    <row r="65" spans="1:27" ht="18" x14ac:dyDescent="0.25">
      <c r="A65" s="37"/>
      <c r="B65" s="37"/>
      <c r="C65" s="37"/>
      <c r="D65" s="37"/>
      <c r="E65" s="37"/>
      <c r="F65" s="37"/>
      <c r="G65" s="37"/>
      <c r="H65" s="37"/>
      <c r="I65" s="37"/>
      <c r="J65" s="37"/>
      <c r="K65" s="37"/>
      <c r="L65" s="154"/>
      <c r="M65" s="37"/>
      <c r="N65" s="37"/>
      <c r="O65" s="37"/>
      <c r="P65" s="155"/>
      <c r="Q65" s="37"/>
      <c r="R65" s="37"/>
      <c r="S65" s="37"/>
      <c r="T65" s="37"/>
      <c r="U65" s="37"/>
      <c r="V65" s="156"/>
      <c r="W65" s="156"/>
      <c r="X65" s="37"/>
    </row>
    <row r="66" spans="1:27" ht="20.25" customHeight="1" x14ac:dyDescent="0.25">
      <c r="A66" s="37"/>
      <c r="B66" s="37"/>
      <c r="C66" s="37"/>
      <c r="D66" s="37"/>
      <c r="E66" s="37"/>
      <c r="F66" s="37"/>
      <c r="G66" s="37"/>
      <c r="H66" s="37"/>
      <c r="I66" s="37"/>
      <c r="J66" s="37"/>
      <c r="K66" s="37"/>
      <c r="L66" s="154"/>
      <c r="M66" s="37"/>
      <c r="N66" s="37"/>
      <c r="O66" s="37"/>
      <c r="P66" s="155"/>
      <c r="Q66" s="37"/>
      <c r="R66" s="37"/>
      <c r="S66" s="37"/>
      <c r="T66" s="37"/>
      <c r="U66" s="37"/>
      <c r="V66" s="37"/>
      <c r="W66" s="37"/>
      <c r="X66" s="37"/>
    </row>
    <row r="67" spans="1:27" ht="18" x14ac:dyDescent="0.25">
      <c r="A67" s="37"/>
      <c r="B67" s="37"/>
      <c r="C67" s="37"/>
      <c r="D67" s="37"/>
      <c r="E67" s="37"/>
      <c r="F67" s="37"/>
      <c r="G67" s="37"/>
      <c r="H67" s="37"/>
      <c r="I67" s="37"/>
      <c r="J67" s="37"/>
      <c r="K67" s="37"/>
      <c r="L67" s="154"/>
      <c r="M67" s="37"/>
      <c r="N67" s="37"/>
      <c r="O67" s="37"/>
      <c r="P67" s="155"/>
      <c r="Q67" s="37"/>
      <c r="R67" s="37"/>
      <c r="S67" s="37"/>
      <c r="T67" s="37"/>
      <c r="U67" s="37"/>
      <c r="V67" s="37"/>
      <c r="W67" s="157"/>
      <c r="X67" s="37"/>
    </row>
    <row r="68" spans="1:27" ht="18" x14ac:dyDescent="0.25">
      <c r="A68" s="37"/>
      <c r="B68" s="152"/>
      <c r="C68" s="152"/>
      <c r="D68" s="152"/>
      <c r="E68" s="152"/>
      <c r="F68" s="152"/>
      <c r="G68" s="152"/>
      <c r="H68" s="152"/>
      <c r="I68" s="152"/>
      <c r="J68" s="158"/>
      <c r="K68" s="159"/>
      <c r="L68" s="160"/>
      <c r="M68" s="161"/>
      <c r="N68" s="159"/>
      <c r="O68" s="37"/>
      <c r="P68" s="155"/>
      <c r="Q68" s="37"/>
      <c r="R68" s="37"/>
      <c r="S68" s="37"/>
      <c r="T68" s="37"/>
      <c r="U68" s="37"/>
      <c r="V68" s="37"/>
      <c r="W68" s="37"/>
      <c r="X68" s="37"/>
    </row>
    <row r="69" spans="1:27" ht="19.5" customHeight="1" x14ac:dyDescent="0.25">
      <c r="A69" s="37"/>
      <c r="B69" s="152"/>
      <c r="C69" s="152"/>
      <c r="D69" s="152"/>
      <c r="E69" s="152"/>
      <c r="F69" s="37"/>
      <c r="G69" s="37"/>
      <c r="H69" s="37"/>
      <c r="I69" s="37"/>
      <c r="J69" s="37"/>
      <c r="K69" s="37"/>
      <c r="L69" s="154"/>
      <c r="M69" s="37"/>
      <c r="N69" s="37"/>
      <c r="O69" s="37"/>
      <c r="P69" s="155"/>
      <c r="Q69" s="37"/>
      <c r="R69" s="37"/>
      <c r="S69" s="37"/>
      <c r="T69" s="37"/>
      <c r="U69" s="37"/>
      <c r="V69" s="37"/>
      <c r="W69" s="37"/>
      <c r="X69" s="37"/>
    </row>
    <row r="70" spans="1:27" ht="18" x14ac:dyDescent="0.25">
      <c r="A70" s="37"/>
      <c r="B70" s="37"/>
      <c r="C70" s="37"/>
      <c r="D70" s="37"/>
      <c r="E70" s="37"/>
      <c r="F70" s="37"/>
      <c r="G70" s="37"/>
      <c r="H70" s="37"/>
      <c r="I70" s="37"/>
      <c r="J70" s="37"/>
      <c r="K70" s="37"/>
      <c r="L70" s="162"/>
      <c r="M70" s="37"/>
      <c r="N70" s="37"/>
      <c r="O70" s="37"/>
      <c r="P70" s="155"/>
      <c r="Q70" s="37"/>
      <c r="R70" s="37"/>
      <c r="S70" s="37"/>
      <c r="T70" s="37"/>
      <c r="U70" s="37"/>
      <c r="V70" s="37"/>
      <c r="W70" s="37"/>
      <c r="X70" s="37"/>
    </row>
    <row r="71" spans="1:27" ht="19.5" customHeight="1" x14ac:dyDescent="0.25">
      <c r="A71" s="37"/>
      <c r="B71" s="37"/>
      <c r="C71" s="37"/>
      <c r="D71" s="37"/>
      <c r="E71" s="37"/>
      <c r="F71" s="37"/>
      <c r="G71" s="152"/>
      <c r="H71" s="37"/>
      <c r="I71" s="37"/>
      <c r="J71" s="37"/>
      <c r="K71" s="37"/>
      <c r="L71" s="154"/>
      <c r="M71" s="37"/>
      <c r="N71" s="37"/>
      <c r="O71" s="37"/>
      <c r="P71" s="155"/>
      <c r="Q71" s="37"/>
      <c r="R71" s="37"/>
      <c r="S71" s="37"/>
      <c r="T71" s="37"/>
      <c r="U71" s="37"/>
      <c r="V71" s="37"/>
      <c r="W71" s="37"/>
      <c r="X71" s="37"/>
    </row>
    <row r="72" spans="1:27" ht="23.25" customHeight="1" x14ac:dyDescent="0.25">
      <c r="A72" s="37"/>
      <c r="B72" s="37"/>
      <c r="C72" s="37"/>
      <c r="D72" s="37"/>
      <c r="E72" s="37"/>
      <c r="F72" s="37"/>
      <c r="G72" s="163"/>
      <c r="H72" s="37"/>
      <c r="I72" s="37"/>
      <c r="J72" s="37"/>
      <c r="K72" s="37"/>
      <c r="L72" s="154"/>
      <c r="M72" s="37"/>
      <c r="N72" s="37"/>
      <c r="O72" s="37"/>
      <c r="P72" s="155"/>
      <c r="Q72" s="37"/>
      <c r="R72" s="37"/>
      <c r="S72" s="37"/>
      <c r="T72" s="37"/>
      <c r="U72" s="37"/>
      <c r="V72" s="37"/>
      <c r="W72" s="37"/>
      <c r="X72" s="37"/>
    </row>
    <row r="73" spans="1:27" ht="18" x14ac:dyDescent="0.25">
      <c r="A73" s="37"/>
      <c r="B73" s="37"/>
      <c r="C73" s="37"/>
      <c r="D73" s="37"/>
      <c r="E73" s="37"/>
      <c r="F73" s="37"/>
      <c r="G73" s="163"/>
      <c r="H73" s="37"/>
      <c r="I73" s="37"/>
      <c r="J73" s="37"/>
      <c r="K73" s="37"/>
      <c r="L73" s="154"/>
      <c r="M73" s="37"/>
      <c r="N73" s="37"/>
      <c r="O73" s="37"/>
      <c r="P73" s="155"/>
      <c r="Q73" s="37"/>
      <c r="R73" s="37"/>
      <c r="S73" s="37"/>
      <c r="T73" s="37"/>
      <c r="U73" s="37"/>
      <c r="V73" s="37"/>
      <c r="W73" s="37"/>
      <c r="X73" s="37"/>
    </row>
    <row r="74" spans="1:27" ht="18" customHeight="1" x14ac:dyDescent="0.25">
      <c r="A74" s="37"/>
      <c r="B74" s="37"/>
      <c r="C74" s="37"/>
      <c r="D74" s="37"/>
      <c r="E74" s="37"/>
      <c r="F74" s="37"/>
      <c r="G74" s="163"/>
      <c r="H74" s="37"/>
      <c r="I74" s="37"/>
      <c r="J74" s="37"/>
      <c r="K74" s="37"/>
      <c r="L74" s="154"/>
      <c r="M74" s="37"/>
      <c r="N74" s="37"/>
      <c r="O74" s="37"/>
      <c r="P74" s="155"/>
      <c r="Q74" s="37"/>
      <c r="R74" s="37"/>
      <c r="S74" s="37"/>
      <c r="T74" s="37"/>
      <c r="U74" s="37"/>
      <c r="V74" s="37"/>
      <c r="W74" s="37"/>
      <c r="X74" s="37"/>
    </row>
    <row r="75" spans="1:27" ht="18" customHeight="1" x14ac:dyDescent="0.25">
      <c r="A75" s="37"/>
      <c r="B75" s="37"/>
      <c r="C75" s="37"/>
      <c r="D75" s="37"/>
      <c r="E75" s="37"/>
      <c r="F75" s="37"/>
      <c r="G75" s="163"/>
      <c r="H75" s="37"/>
      <c r="I75" s="37"/>
      <c r="J75" s="37"/>
      <c r="K75" s="37"/>
      <c r="L75" s="154"/>
      <c r="M75" s="37"/>
      <c r="N75" s="37"/>
      <c r="O75" s="37"/>
      <c r="P75" s="155"/>
      <c r="Q75" s="37"/>
      <c r="R75" s="37"/>
      <c r="S75" s="37"/>
      <c r="T75" s="37"/>
      <c r="U75" s="37"/>
      <c r="V75" s="37"/>
      <c r="W75" s="37"/>
      <c r="X75" s="37"/>
    </row>
    <row r="76" spans="1:27" ht="21.75" customHeight="1" x14ac:dyDescent="0.25">
      <c r="A76" s="37"/>
      <c r="B76" s="37"/>
      <c r="C76" s="37"/>
      <c r="D76" s="37"/>
      <c r="E76" s="37"/>
      <c r="F76" s="37"/>
      <c r="G76" s="163"/>
      <c r="H76" s="164"/>
      <c r="I76" s="37"/>
      <c r="J76" s="37"/>
      <c r="K76" s="37"/>
      <c r="L76" s="154"/>
      <c r="M76" s="37"/>
      <c r="N76" s="37"/>
      <c r="O76" s="37"/>
      <c r="P76" s="155"/>
      <c r="Q76" s="37"/>
      <c r="R76" s="37"/>
      <c r="S76" s="37"/>
      <c r="T76" s="37"/>
      <c r="U76" s="37"/>
      <c r="V76" s="37"/>
      <c r="W76" s="37"/>
      <c r="X76" s="37"/>
    </row>
    <row r="77" spans="1:27" ht="27.75" customHeight="1" x14ac:dyDescent="0.25">
      <c r="A77" s="37"/>
      <c r="B77" s="37"/>
      <c r="C77" s="37"/>
      <c r="D77" s="37"/>
      <c r="E77" s="37"/>
      <c r="F77" s="37"/>
      <c r="G77" s="163"/>
      <c r="H77" s="37"/>
      <c r="I77" s="37"/>
      <c r="J77" s="37"/>
      <c r="K77" s="37"/>
      <c r="L77" s="162"/>
      <c r="M77" s="37"/>
      <c r="N77" s="37"/>
      <c r="O77" s="37"/>
      <c r="P77" s="155"/>
      <c r="Q77" s="37"/>
      <c r="R77" s="37"/>
      <c r="S77" s="37"/>
      <c r="T77" s="37"/>
      <c r="U77" s="37"/>
      <c r="V77" s="37"/>
      <c r="W77" s="37"/>
      <c r="X77" s="37"/>
    </row>
    <row r="78" spans="1:27" ht="23.25" customHeight="1" x14ac:dyDescent="0.25">
      <c r="A78" s="37"/>
      <c r="B78" s="37"/>
      <c r="C78" s="37"/>
      <c r="D78" s="37"/>
      <c r="E78" s="37"/>
      <c r="F78" s="37"/>
      <c r="G78" s="163"/>
      <c r="H78" s="37"/>
      <c r="I78" s="37"/>
      <c r="J78" s="37"/>
      <c r="K78" s="37"/>
      <c r="L78" s="162"/>
      <c r="M78" s="37"/>
      <c r="N78" s="37"/>
      <c r="O78" s="37"/>
      <c r="P78" s="155"/>
      <c r="Q78" s="37"/>
      <c r="R78" s="37"/>
      <c r="S78" s="37"/>
      <c r="T78" s="37"/>
      <c r="U78" s="37"/>
      <c r="V78" s="37"/>
      <c r="W78" s="37"/>
      <c r="X78" s="37"/>
      <c r="AA78" s="165"/>
    </row>
    <row r="79" spans="1:27" ht="37.5" customHeight="1" thickBot="1" x14ac:dyDescent="0.3">
      <c r="A79" s="37"/>
      <c r="B79" s="166"/>
      <c r="C79" s="51">
        <v>2026</v>
      </c>
      <c r="D79" s="51">
        <v>2027</v>
      </c>
      <c r="E79" s="51">
        <v>2028</v>
      </c>
      <c r="F79" s="51">
        <v>2029</v>
      </c>
      <c r="G79" s="51">
        <v>2030</v>
      </c>
      <c r="H79" s="51">
        <v>2031</v>
      </c>
      <c r="I79" s="51">
        <v>2032</v>
      </c>
      <c r="J79" s="51">
        <v>2033</v>
      </c>
      <c r="K79" s="51">
        <v>2034</v>
      </c>
      <c r="L79" s="51">
        <v>2035</v>
      </c>
      <c r="M79" s="51">
        <v>2036</v>
      </c>
      <c r="N79" s="51">
        <v>2037</v>
      </c>
      <c r="O79" s="51">
        <v>2040</v>
      </c>
      <c r="P79" s="51">
        <v>2041</v>
      </c>
      <c r="Q79" s="51">
        <v>2042</v>
      </c>
      <c r="R79" s="51">
        <v>2046</v>
      </c>
      <c r="S79" s="51">
        <v>2049</v>
      </c>
      <c r="T79" s="51">
        <v>2050</v>
      </c>
      <c r="U79" s="51">
        <v>2055</v>
      </c>
      <c r="V79" s="51">
        <v>2058</v>
      </c>
      <c r="W79" s="51">
        <v>2062</v>
      </c>
      <c r="X79" s="51" t="s">
        <v>48</v>
      </c>
    </row>
    <row r="80" spans="1:27" s="167" customFormat="1" ht="58.5" customHeight="1" thickTop="1" thickBot="1" x14ac:dyDescent="0.3">
      <c r="B80" s="168" t="s">
        <v>49</v>
      </c>
      <c r="C80" s="69">
        <v>22322041.099999998</v>
      </c>
      <c r="D80" s="69">
        <v>49318456.899999999</v>
      </c>
      <c r="E80" s="69">
        <v>38498600.200000003</v>
      </c>
      <c r="F80" s="69">
        <v>43510813</v>
      </c>
      <c r="G80" s="69">
        <v>55719765.899999999</v>
      </c>
      <c r="H80" s="69">
        <v>35209514.799999997</v>
      </c>
      <c r="I80" s="69">
        <v>27621627</v>
      </c>
      <c r="J80" s="69">
        <v>50059829.399999999</v>
      </c>
      <c r="K80" s="69">
        <v>15721623.300000001</v>
      </c>
      <c r="L80" s="69">
        <v>44224290</v>
      </c>
      <c r="M80" s="69">
        <v>15396254.699999999</v>
      </c>
      <c r="N80" s="69"/>
      <c r="O80" s="169">
        <v>25206799.699999999</v>
      </c>
      <c r="P80" s="69"/>
      <c r="Q80" s="69">
        <v>46998054.799999997</v>
      </c>
      <c r="R80" s="69">
        <v>38226554.399999999</v>
      </c>
      <c r="S80" s="69"/>
      <c r="T80" s="69">
        <v>19913239.399999999</v>
      </c>
      <c r="U80" s="69"/>
      <c r="V80" s="69">
        <v>14724283.699999999</v>
      </c>
      <c r="W80" s="69"/>
      <c r="X80" s="170">
        <v>542671748.29999995</v>
      </c>
      <c r="Y80" s="27"/>
      <c r="Z80" s="27"/>
      <c r="AA80" s="27"/>
    </row>
    <row r="81" spans="2:27" s="167" customFormat="1" ht="57" customHeight="1" thickTop="1" thickBot="1" x14ac:dyDescent="0.3">
      <c r="B81" s="171" t="s">
        <v>33</v>
      </c>
      <c r="C81" s="60"/>
      <c r="D81" s="60">
        <v>19743071.899459999</v>
      </c>
      <c r="E81" s="60"/>
      <c r="F81" s="60">
        <v>13459220.285609597</v>
      </c>
      <c r="G81" s="60"/>
      <c r="H81" s="60">
        <v>28037876.078223612</v>
      </c>
      <c r="I81" s="60"/>
      <c r="J81" s="60">
        <v>15081259.954863202</v>
      </c>
      <c r="K81" s="60"/>
      <c r="L81" s="60">
        <v>31718789.4742916</v>
      </c>
      <c r="M81" s="60"/>
      <c r="N81" s="60">
        <v>46021626.37964879</v>
      </c>
      <c r="O81" s="172"/>
      <c r="P81" s="60">
        <v>8705765.8903588001</v>
      </c>
      <c r="Q81" s="60"/>
      <c r="R81" s="60"/>
      <c r="S81" s="60">
        <v>33439438.501112394</v>
      </c>
      <c r="T81" s="60"/>
      <c r="U81" s="60">
        <v>11716130.349692401</v>
      </c>
      <c r="V81" s="60"/>
      <c r="W81" s="60">
        <v>28245441.742265202</v>
      </c>
      <c r="X81" s="173">
        <v>236168620.55552563</v>
      </c>
      <c r="Y81" s="27"/>
      <c r="Z81" s="27"/>
      <c r="AA81" s="27"/>
    </row>
    <row r="82" spans="2:27" s="167" customFormat="1" ht="57" hidden="1" customHeight="1" x14ac:dyDescent="0.25">
      <c r="B82" s="174" t="s">
        <v>50</v>
      </c>
      <c r="C82" s="175"/>
      <c r="D82" s="176"/>
      <c r="E82" s="177"/>
      <c r="F82" s="177"/>
      <c r="G82" s="177"/>
      <c r="H82" s="177"/>
      <c r="I82" s="177"/>
      <c r="J82" s="177"/>
      <c r="K82" s="177"/>
      <c r="L82" s="60"/>
      <c r="M82" s="60"/>
      <c r="N82" s="60"/>
      <c r="O82" s="172"/>
      <c r="P82" s="60"/>
      <c r="Q82" s="60"/>
      <c r="R82" s="60"/>
      <c r="S82" s="178"/>
      <c r="T82" s="60"/>
      <c r="U82" s="178"/>
      <c r="V82" s="178"/>
      <c r="W82" s="178"/>
      <c r="X82" s="178"/>
      <c r="Y82" s="27"/>
      <c r="Z82" s="27"/>
      <c r="AA82" s="27"/>
    </row>
    <row r="83" spans="2:27" s="167" customFormat="1" ht="57" customHeight="1" thickTop="1" thickBot="1" x14ac:dyDescent="0.3">
      <c r="B83" s="171" t="s">
        <v>48</v>
      </c>
      <c r="C83" s="179">
        <v>22322041.099999998</v>
      </c>
      <c r="D83" s="179">
        <v>69061528.799459994</v>
      </c>
      <c r="E83" s="179">
        <v>38498600.200000003</v>
      </c>
      <c r="F83" s="179">
        <v>56970033.285609595</v>
      </c>
      <c r="G83" s="179">
        <v>55719765.899999999</v>
      </c>
      <c r="H83" s="179">
        <v>63247390.878223613</v>
      </c>
      <c r="I83" s="179">
        <v>27621627</v>
      </c>
      <c r="J83" s="179">
        <v>65141089.354863197</v>
      </c>
      <c r="K83" s="179">
        <v>15721623.300000001</v>
      </c>
      <c r="L83" s="179">
        <v>75943079.474291593</v>
      </c>
      <c r="M83" s="179">
        <v>15396254.699999999</v>
      </c>
      <c r="N83" s="179">
        <v>46021626.37964879</v>
      </c>
      <c r="O83" s="180">
        <v>25206799.699999999</v>
      </c>
      <c r="P83" s="179">
        <v>8705765.8903588001</v>
      </c>
      <c r="Q83" s="179">
        <v>46998054.799999997</v>
      </c>
      <c r="R83" s="179">
        <v>38226554.399999999</v>
      </c>
      <c r="S83" s="179">
        <v>33439438.501112394</v>
      </c>
      <c r="T83" s="179">
        <v>19913239.399999999</v>
      </c>
      <c r="U83" s="179">
        <v>11716130.349692401</v>
      </c>
      <c r="V83" s="179">
        <v>14724283.699999999</v>
      </c>
      <c r="W83" s="179">
        <v>28245441.742265202</v>
      </c>
      <c r="X83" s="179">
        <v>778840368.85552561</v>
      </c>
      <c r="Y83" s="27"/>
      <c r="Z83" s="81"/>
      <c r="AA83" s="27"/>
    </row>
    <row r="84" spans="2:27" s="167" customFormat="1" ht="58.5" customHeight="1" thickTop="1" x14ac:dyDescent="0.25">
      <c r="B84" s="168" t="s">
        <v>51</v>
      </c>
      <c r="C84" s="181">
        <v>2.8660611330151433E-2</v>
      </c>
      <c r="D84" s="181">
        <v>8.8672251158402479E-2</v>
      </c>
      <c r="E84" s="181">
        <v>4.9430668644682783E-2</v>
      </c>
      <c r="F84" s="181">
        <v>7.3147252715373187E-2</v>
      </c>
      <c r="G84" s="181">
        <v>7.1541959210303818E-2</v>
      </c>
      <c r="H84" s="181">
        <v>8.1207129737205452E-2</v>
      </c>
      <c r="I84" s="181">
        <v>3.546506845887927E-2</v>
      </c>
      <c r="J84" s="181">
        <v>8.3638563125053966E-2</v>
      </c>
      <c r="K84" s="181">
        <v>2.0185937874666524E-2</v>
      </c>
      <c r="L84" s="181">
        <v>9.7507888023173311E-2</v>
      </c>
      <c r="M84" s="181">
        <v>1.9768177556877504E-2</v>
      </c>
      <c r="N84" s="181">
        <v>5.9089934497457683E-2</v>
      </c>
      <c r="O84" s="181">
        <v>3.2364526426693019E-2</v>
      </c>
      <c r="P84" s="181">
        <v>1.1177856513975477E-2</v>
      </c>
      <c r="Q84" s="181">
        <v>6.034362968250058E-2</v>
      </c>
      <c r="R84" s="181">
        <v>4.9081372677397775E-2</v>
      </c>
      <c r="S84" s="181">
        <v>4.2934906610259935E-2</v>
      </c>
      <c r="T84" s="181">
        <v>2.5567805928269613E-2</v>
      </c>
      <c r="U84" s="181">
        <v>1.5043044529020472E-2</v>
      </c>
      <c r="V84" s="181">
        <v>1.8905393568179753E-2</v>
      </c>
      <c r="W84" s="181">
        <v>3.6266021731475903E-2</v>
      </c>
      <c r="X84" s="181">
        <v>1</v>
      </c>
      <c r="Y84" s="27"/>
      <c r="Z84" s="27"/>
      <c r="AA84" s="27"/>
    </row>
    <row r="85" spans="2:27" s="186" customFormat="1" ht="18" customHeight="1" x14ac:dyDescent="0.25">
      <c r="B85" s="182" t="s">
        <v>13</v>
      </c>
      <c r="C85" s="183" t="s">
        <v>52</v>
      </c>
      <c r="D85" s="184"/>
      <c r="E85" s="184"/>
      <c r="F85" s="184"/>
      <c r="G85" s="183"/>
      <c r="H85" s="184"/>
      <c r="I85" s="184"/>
      <c r="J85" s="185"/>
      <c r="K85" s="185"/>
      <c r="L85" s="185"/>
      <c r="M85" s="185"/>
      <c r="P85" s="154"/>
      <c r="V85" s="37"/>
      <c r="W85" s="37"/>
      <c r="Y85" s="27"/>
      <c r="Z85" s="27"/>
      <c r="AA85" s="27"/>
    </row>
    <row r="86" spans="2:27" ht="20.25" x14ac:dyDescent="0.25">
      <c r="B86" s="183" t="s">
        <v>53</v>
      </c>
      <c r="C86" s="187"/>
      <c r="D86" s="187"/>
      <c r="E86" s="187"/>
      <c r="F86" s="184"/>
      <c r="G86" s="187"/>
      <c r="H86" s="187"/>
      <c r="I86" s="187"/>
      <c r="J86" s="163"/>
      <c r="K86" s="163"/>
      <c r="L86" s="188"/>
      <c r="M86" s="188"/>
      <c r="N86" s="185"/>
      <c r="O86" s="185"/>
      <c r="P86" s="189"/>
      <c r="Q86" s="185"/>
      <c r="R86" s="185"/>
      <c r="S86" s="185"/>
      <c r="T86" s="185"/>
      <c r="U86" s="185"/>
      <c r="V86" s="185"/>
      <c r="W86" s="185"/>
      <c r="X86" s="37"/>
      <c r="Y86" s="185"/>
      <c r="Z86" s="185"/>
      <c r="AA86" s="185"/>
    </row>
    <row r="87" spans="2:27" ht="20.25" x14ac:dyDescent="0.25">
      <c r="B87" s="183" t="s">
        <v>54</v>
      </c>
      <c r="C87" s="183" t="s">
        <v>55</v>
      </c>
      <c r="D87" s="187"/>
      <c r="E87" s="187"/>
      <c r="F87" s="187"/>
      <c r="G87" s="183"/>
      <c r="H87" s="187"/>
      <c r="I87" s="187"/>
      <c r="J87" s="163"/>
      <c r="K87" s="37"/>
      <c r="L87" s="163"/>
      <c r="M87" s="37"/>
      <c r="N87" s="188"/>
      <c r="O87" s="190"/>
      <c r="P87" s="155"/>
      <c r="Q87" s="190"/>
      <c r="R87" s="37"/>
      <c r="S87" s="37"/>
      <c r="T87" s="37"/>
      <c r="U87" s="191"/>
      <c r="V87" s="191"/>
      <c r="W87" s="191"/>
      <c r="X87" s="37"/>
      <c r="Y87" s="192"/>
      <c r="Z87" s="192"/>
      <c r="AA87" s="192"/>
    </row>
    <row r="88" spans="2:27" ht="18" x14ac:dyDescent="0.25">
      <c r="B88" s="191"/>
      <c r="C88" s="191"/>
      <c r="D88" s="191"/>
      <c r="E88" s="191"/>
      <c r="F88" s="163"/>
      <c r="G88" s="163"/>
      <c r="H88" s="163"/>
      <c r="I88" s="191"/>
      <c r="J88" s="163"/>
      <c r="K88" s="163"/>
      <c r="L88" s="163"/>
      <c r="M88" s="37"/>
      <c r="N88" s="163"/>
      <c r="O88" s="163"/>
      <c r="P88" s="162"/>
      <c r="Q88" s="163"/>
      <c r="R88" s="190"/>
      <c r="S88" s="190"/>
      <c r="T88" s="190"/>
      <c r="U88" s="190"/>
      <c r="V88" s="37"/>
      <c r="W88" s="191"/>
      <c r="X88" s="193"/>
      <c r="Y88" s="194"/>
      <c r="Z88" s="194"/>
      <c r="AA88" s="194"/>
    </row>
    <row r="89" spans="2:27" ht="21" customHeight="1" x14ac:dyDescent="0.25">
      <c r="B89" s="37"/>
      <c r="C89" s="37"/>
      <c r="D89" s="37"/>
      <c r="E89" s="37"/>
      <c r="F89" s="37"/>
      <c r="G89" s="163"/>
      <c r="H89" s="37"/>
      <c r="I89" s="37"/>
      <c r="J89" s="37"/>
      <c r="K89" s="37"/>
      <c r="L89" s="162"/>
      <c r="M89" s="37"/>
      <c r="N89" s="37"/>
      <c r="O89" s="37"/>
      <c r="P89" s="155"/>
      <c r="Q89" s="37"/>
      <c r="R89" s="37"/>
      <c r="S89" s="37"/>
      <c r="T89" s="37"/>
      <c r="U89" s="37"/>
      <c r="V89" s="37"/>
      <c r="W89" s="37"/>
      <c r="X89" s="37"/>
    </row>
    <row r="90" spans="2:27" ht="21" customHeight="1" x14ac:dyDescent="0.25">
      <c r="B90" s="195" t="s">
        <v>56</v>
      </c>
      <c r="C90" s="196"/>
      <c r="D90" s="196"/>
      <c r="E90" s="196"/>
      <c r="F90" s="196"/>
      <c r="G90" s="196"/>
      <c r="H90" s="196"/>
      <c r="I90" s="196"/>
      <c r="J90" s="196"/>
      <c r="K90" s="196"/>
      <c r="L90" s="196"/>
      <c r="M90" s="196"/>
      <c r="N90" s="196"/>
      <c r="O90" s="196"/>
      <c r="P90" s="196"/>
      <c r="Q90" s="196"/>
      <c r="R90" s="196"/>
      <c r="S90" s="196"/>
      <c r="T90" s="196"/>
      <c r="U90" s="196"/>
      <c r="V90" s="196"/>
      <c r="W90" s="196"/>
      <c r="X90" s="196"/>
      <c r="Y90" s="196"/>
    </row>
    <row r="91" spans="2:27" ht="18.75" customHeight="1" x14ac:dyDescent="0.25">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row>
    <row r="92" spans="2:27" ht="18.75" customHeight="1" x14ac:dyDescent="0.25">
      <c r="B92" s="195"/>
      <c r="C92" s="196"/>
      <c r="D92" s="196"/>
      <c r="E92" s="196"/>
      <c r="F92" s="196"/>
      <c r="G92" s="196"/>
      <c r="H92" s="196"/>
      <c r="I92" s="196"/>
      <c r="J92" s="196"/>
      <c r="K92" s="196"/>
      <c r="L92" s="196"/>
      <c r="M92" s="196"/>
      <c r="N92" s="196"/>
      <c r="O92" s="196"/>
      <c r="P92" s="196"/>
      <c r="Q92" s="196"/>
      <c r="R92" s="196"/>
      <c r="S92" s="196"/>
      <c r="T92" s="196"/>
      <c r="U92" s="196"/>
      <c r="V92" s="196"/>
      <c r="W92" s="196"/>
      <c r="X92" s="196"/>
      <c r="Y92" s="196"/>
    </row>
    <row r="93" spans="2:27" ht="18.75" customHeight="1" x14ac:dyDescent="0.25">
      <c r="B93" s="195"/>
      <c r="C93" s="196"/>
      <c r="D93" s="196"/>
      <c r="E93" s="196"/>
      <c r="F93" s="196"/>
      <c r="G93" s="196"/>
      <c r="H93" s="196"/>
      <c r="I93" s="196"/>
      <c r="J93" s="196"/>
      <c r="K93" s="196"/>
      <c r="L93" s="196"/>
      <c r="M93" s="196"/>
      <c r="N93" s="196"/>
      <c r="O93" s="196"/>
      <c r="P93" s="196"/>
      <c r="Q93" s="196"/>
      <c r="R93" s="196"/>
      <c r="S93" s="196"/>
      <c r="T93" s="196"/>
      <c r="U93" s="196"/>
      <c r="V93" s="196"/>
      <c r="W93" s="196"/>
      <c r="X93" s="196"/>
      <c r="Y93" s="196"/>
    </row>
    <row r="94" spans="2:27" ht="49.5" customHeight="1" x14ac:dyDescent="0.25">
      <c r="B94" s="195"/>
      <c r="C94" s="196"/>
      <c r="D94" s="196"/>
      <c r="E94" s="196"/>
      <c r="F94" s="196"/>
      <c r="G94" s="196"/>
      <c r="H94" s="196"/>
      <c r="I94" s="196"/>
      <c r="J94" s="196"/>
      <c r="K94" s="196"/>
      <c r="L94" s="196"/>
      <c r="M94" s="196"/>
      <c r="N94" s="196"/>
      <c r="O94" s="196"/>
      <c r="P94" s="196"/>
      <c r="Q94" s="196"/>
      <c r="R94" s="196"/>
      <c r="S94" s="196"/>
      <c r="T94" s="196"/>
      <c r="U94" s="196"/>
      <c r="V94" s="196"/>
      <c r="W94" s="196"/>
      <c r="X94" s="196"/>
      <c r="Y94" s="196"/>
    </row>
    <row r="95" spans="2:27" ht="19.5" customHeight="1" x14ac:dyDescent="0.25">
      <c r="B95" s="197"/>
      <c r="C95" s="197"/>
      <c r="D95" s="197"/>
      <c r="E95" s="197"/>
      <c r="F95" s="197"/>
      <c r="G95" s="197"/>
      <c r="H95" s="197"/>
      <c r="I95" s="197"/>
      <c r="J95" s="197"/>
      <c r="K95" s="197"/>
      <c r="L95" s="197"/>
      <c r="M95" s="197"/>
      <c r="N95" s="197"/>
      <c r="O95" s="197"/>
      <c r="P95" s="198"/>
      <c r="Q95" s="197"/>
      <c r="R95" s="197"/>
      <c r="S95" s="197"/>
      <c r="T95" s="197"/>
      <c r="U95" s="197"/>
      <c r="V95" s="197"/>
      <c r="W95" s="197"/>
      <c r="X95" s="37"/>
    </row>
    <row r="96" spans="2:27" ht="18" x14ac:dyDescent="0.25">
      <c r="L96" s="27"/>
    </row>
    <row r="97" ht="19.5" customHeight="1" x14ac:dyDescent="0.25"/>
    <row r="197" spans="1:1" ht="0" hidden="1" customHeight="1" x14ac:dyDescent="0.25">
      <c r="A197" s="199" t="e">
        <v>#N/A</v>
      </c>
    </row>
    <row r="199" spans="1:1" ht="0" hidden="1" customHeight="1" x14ac:dyDescent="0.25">
      <c r="A199" s="27" t="e">
        <v>#N/A</v>
      </c>
    </row>
    <row r="212" spans="1:1" ht="0" hidden="1" customHeight="1" x14ac:dyDescent="0.25">
      <c r="A212" s="27">
        <v>0</v>
      </c>
    </row>
    <row r="257" spans="5:17" ht="0" hidden="1" customHeight="1" x14ac:dyDescent="0.25">
      <c r="E257" s="27" t="s">
        <v>7</v>
      </c>
    </row>
    <row r="258" spans="5:17" ht="0" hidden="1" customHeight="1" x14ac:dyDescent="0.25">
      <c r="E258" s="27" t="s">
        <v>7</v>
      </c>
    </row>
    <row r="262" spans="5:17" ht="0" hidden="1" customHeight="1" x14ac:dyDescent="0.25">
      <c r="I262" s="27">
        <v>4404999.7</v>
      </c>
      <c r="L262" s="27"/>
      <c r="Q262" s="21">
        <v>4404999.7</v>
      </c>
    </row>
    <row r="263" spans="5:17" ht="0" hidden="1" customHeight="1" x14ac:dyDescent="0.25">
      <c r="I263" s="27">
        <v>3849999.7</v>
      </c>
      <c r="L263" s="27"/>
      <c r="Q263" s="22">
        <v>3849999.7</v>
      </c>
    </row>
    <row r="264" spans="5:17" ht="0" hidden="1" customHeight="1" x14ac:dyDescent="0.25">
      <c r="I264" s="27">
        <v>2849999.9</v>
      </c>
      <c r="L264" s="27"/>
      <c r="Q264" s="21">
        <v>2849999.9</v>
      </c>
    </row>
    <row r="265" spans="5:17" ht="0" hidden="1" customHeight="1" x14ac:dyDescent="0.25">
      <c r="I265" s="27">
        <v>1499999.9</v>
      </c>
      <c r="L265" s="27"/>
      <c r="Q265" s="22">
        <v>1499999.9</v>
      </c>
    </row>
    <row r="266" spans="5:17" ht="0" hidden="1" customHeight="1" x14ac:dyDescent="0.25">
      <c r="I266" s="27">
        <v>3993634.1901624901</v>
      </c>
      <c r="L266" s="27"/>
      <c r="Q266" s="21">
        <v>3993634.1901624901</v>
      </c>
    </row>
    <row r="267" spans="5:17" ht="0" hidden="1" customHeight="1" x14ac:dyDescent="0.25">
      <c r="I267" s="27">
        <v>33486459.399999999</v>
      </c>
      <c r="L267" s="27"/>
      <c r="Q267" s="22">
        <v>33486459.399999999</v>
      </c>
    </row>
    <row r="268" spans="5:17" ht="0" hidden="1" customHeight="1" x14ac:dyDescent="0.25">
      <c r="I268" s="27">
        <v>25779227.5</v>
      </c>
      <c r="L268" s="27"/>
      <c r="Q268" s="21">
        <v>25779227.5</v>
      </c>
    </row>
    <row r="269" spans="5:17" ht="0" hidden="1" customHeight="1" x14ac:dyDescent="0.25">
      <c r="I269" s="27">
        <v>19952831.899999999</v>
      </c>
      <c r="L269" s="27"/>
      <c r="Q269" s="22">
        <v>19952831.899999999</v>
      </c>
    </row>
    <row r="270" spans="5:17" ht="0" hidden="1" customHeight="1" x14ac:dyDescent="0.25">
      <c r="I270" s="27">
        <v>28778993.899999999</v>
      </c>
      <c r="L270" s="27"/>
      <c r="Q270" s="21">
        <v>28778993.899999999</v>
      </c>
    </row>
    <row r="271" spans="5:17" ht="0" hidden="1" customHeight="1" x14ac:dyDescent="0.25">
      <c r="I271" s="27">
        <v>9346857.9000000004</v>
      </c>
      <c r="L271" s="27"/>
      <c r="Q271" s="22">
        <v>9346857.9000000004</v>
      </c>
    </row>
    <row r="272" spans="5:17" ht="0" hidden="1" customHeight="1" x14ac:dyDescent="0.25">
      <c r="I272" s="27">
        <v>31116142.199999999</v>
      </c>
      <c r="L272" s="27"/>
      <c r="Q272" s="21">
        <v>31116142.199999999</v>
      </c>
    </row>
    <row r="273" spans="9:17" ht="0" hidden="1" customHeight="1" x14ac:dyDescent="0.25">
      <c r="I273" s="27">
        <v>19279119.899999999</v>
      </c>
      <c r="L273" s="27"/>
      <c r="Q273" s="22">
        <v>19279119.899999999</v>
      </c>
    </row>
    <row r="274" spans="9:17" ht="0" hidden="1" customHeight="1" x14ac:dyDescent="0.25">
      <c r="I274" s="27">
        <v>20041003.699999999</v>
      </c>
      <c r="L274" s="27"/>
      <c r="Q274" s="21">
        <v>20041003.699999999</v>
      </c>
    </row>
    <row r="275" spans="9:17" ht="0" hidden="1" customHeight="1" x14ac:dyDescent="0.25">
      <c r="I275" s="27">
        <v>15852849.5</v>
      </c>
      <c r="L275" s="27"/>
      <c r="Q275" s="22">
        <v>15852849.5</v>
      </c>
    </row>
    <row r="276" spans="9:17" ht="0" hidden="1" customHeight="1" x14ac:dyDescent="0.25">
      <c r="L276" s="27"/>
      <c r="Q276" s="22">
        <v>13634743.710934501</v>
      </c>
    </row>
    <row r="277" spans="9:17" ht="0" hidden="1" customHeight="1" x14ac:dyDescent="0.25">
      <c r="L277" s="27"/>
      <c r="Q277" s="21">
        <v>28722926.36108252</v>
      </c>
    </row>
    <row r="278" spans="9:17" ht="0" hidden="1" customHeight="1" x14ac:dyDescent="0.25">
      <c r="L278" s="27"/>
      <c r="Q278" s="22">
        <v>10821057.201114999</v>
      </c>
    </row>
    <row r="279" spans="9:17" ht="0" hidden="1" customHeight="1" x14ac:dyDescent="0.25">
      <c r="L279" s="27"/>
      <c r="Q279" s="21">
        <v>18130534.675384603</v>
      </c>
    </row>
    <row r="280" spans="9:17" ht="0" hidden="1" customHeight="1" x14ac:dyDescent="0.25">
      <c r="L280" s="27"/>
      <c r="Q280" s="22">
        <v>1133099.3419571</v>
      </c>
    </row>
    <row r="281" spans="9:17" ht="0" hidden="1" customHeight="1" x14ac:dyDescent="0.25">
      <c r="L281" s="27"/>
      <c r="Q281" s="21">
        <v>11583052.339476099</v>
      </c>
    </row>
    <row r="282" spans="9:17" ht="0" hidden="1" customHeight="1" x14ac:dyDescent="0.25">
      <c r="I282" s="27">
        <v>13634743.710934501</v>
      </c>
      <c r="L282" s="27"/>
      <c r="Q282" s="22">
        <v>15982374.067907801</v>
      </c>
    </row>
    <row r="283" spans="9:17" ht="0" hidden="1" customHeight="1" x14ac:dyDescent="0.25">
      <c r="I283" s="27">
        <v>28722926.36108252</v>
      </c>
      <c r="L283" s="27"/>
      <c r="Q283" s="21">
        <v>7621421.5479605002</v>
      </c>
    </row>
    <row r="284" spans="9:17" ht="0" hidden="1" customHeight="1" x14ac:dyDescent="0.25">
      <c r="I284" s="27">
        <v>10821057.201114999</v>
      </c>
      <c r="Q284" s="22">
        <v>3978996.9184399</v>
      </c>
    </row>
    <row r="285" spans="9:17" ht="0" hidden="1" customHeight="1" x14ac:dyDescent="0.25">
      <c r="I285" s="27">
        <v>18130534.675384603</v>
      </c>
    </row>
    <row r="286" spans="9:17" ht="0" hidden="1" customHeight="1" x14ac:dyDescent="0.25">
      <c r="I286" s="27">
        <v>1133099.3419571</v>
      </c>
    </row>
    <row r="287" spans="9:17" ht="0" hidden="1" customHeight="1" x14ac:dyDescent="0.25">
      <c r="I287" s="27">
        <v>11583052.339476099</v>
      </c>
    </row>
    <row r="288" spans="9:17" ht="0" hidden="1" customHeight="1" x14ac:dyDescent="0.25">
      <c r="I288" s="27">
        <v>15982374.067907801</v>
      </c>
    </row>
    <row r="289" spans="9:9" ht="0" hidden="1" customHeight="1" x14ac:dyDescent="0.25">
      <c r="I289" s="27">
        <v>7621421.5479605002</v>
      </c>
    </row>
    <row r="290" spans="9:9" ht="0" hidden="1" customHeight="1" x14ac:dyDescent="0.25">
      <c r="I290" s="27">
        <v>3978996.9184399</v>
      </c>
    </row>
  </sheetData>
  <mergeCells count="17">
    <mergeCell ref="B57:C57"/>
    <mergeCell ref="D57:E57"/>
    <mergeCell ref="F57:G57"/>
    <mergeCell ref="J57:K57"/>
    <mergeCell ref="B90:Y94"/>
    <mergeCell ref="D40:E50"/>
    <mergeCell ref="D51:I51"/>
    <mergeCell ref="D52:E52"/>
    <mergeCell ref="D53:I53"/>
    <mergeCell ref="D54:I54"/>
    <mergeCell ref="D55:I55"/>
    <mergeCell ref="R7:W7"/>
    <mergeCell ref="D8:E18"/>
    <mergeCell ref="D19:I19"/>
    <mergeCell ref="D20:E36"/>
    <mergeCell ref="D37:I37"/>
    <mergeCell ref="R38:W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471C0-3F5C-4411-961B-6BE413181068}">
  <sheetPr codeName="Hoja6">
    <pageSetUpPr fitToPage="1"/>
  </sheetPr>
  <dimension ref="A1:CB288"/>
  <sheetViews>
    <sheetView view="pageBreakPreview" zoomScale="40" zoomScaleNormal="10" zoomScaleSheetLayoutView="40" workbookViewId="0"/>
  </sheetViews>
  <sheetFormatPr baseColWidth="10" defaultColWidth="0" defaultRowHeight="0" customHeight="1" zeroHeight="1" x14ac:dyDescent="0.25"/>
  <cols>
    <col min="1" max="1" width="1.7109375" style="27" customWidth="1"/>
    <col min="2" max="2" width="63.7109375" style="27" customWidth="1"/>
    <col min="3" max="11" width="27.28515625" style="27" customWidth="1"/>
    <col min="12" max="12" width="27.28515625" style="200" customWidth="1"/>
    <col min="13" max="23" width="27.28515625" style="27" customWidth="1"/>
    <col min="24" max="24" width="32.7109375" style="27" customWidth="1"/>
    <col min="25" max="25" width="20.85546875" style="27" customWidth="1"/>
    <col min="26" max="26" width="20.7109375" style="27" customWidth="1"/>
    <col min="27" max="80" width="0" style="27" hidden="1" customWidth="1"/>
    <col min="81" max="256" width="11.42578125" style="27" hidden="1"/>
    <col min="257" max="257" width="1.7109375" style="27" customWidth="1"/>
    <col min="258" max="258" width="63.7109375" style="27" customWidth="1"/>
    <col min="259" max="279" width="27.28515625" style="27" customWidth="1"/>
    <col min="280" max="280" width="32.7109375" style="27" customWidth="1"/>
    <col min="281" max="281" width="20.85546875" style="27" customWidth="1"/>
    <col min="282" max="282" width="20.7109375" style="27" customWidth="1"/>
    <col min="283" max="512" width="11.42578125" style="27" hidden="1"/>
    <col min="513" max="513" width="1.7109375" style="27" customWidth="1"/>
    <col min="514" max="514" width="63.7109375" style="27" customWidth="1"/>
    <col min="515" max="535" width="27.28515625" style="27" customWidth="1"/>
    <col min="536" max="536" width="32.7109375" style="27" customWidth="1"/>
    <col min="537" max="537" width="20.85546875" style="27" customWidth="1"/>
    <col min="538" max="538" width="20.7109375" style="27" customWidth="1"/>
    <col min="539" max="768" width="11.42578125" style="27" hidden="1"/>
    <col min="769" max="769" width="1.7109375" style="27" customWidth="1"/>
    <col min="770" max="770" width="63.7109375" style="27" customWidth="1"/>
    <col min="771" max="791" width="27.28515625" style="27" customWidth="1"/>
    <col min="792" max="792" width="32.7109375" style="27" customWidth="1"/>
    <col min="793" max="793" width="20.85546875" style="27" customWidth="1"/>
    <col min="794" max="794" width="20.7109375" style="27" customWidth="1"/>
    <col min="795" max="1024" width="11.42578125" style="27" hidden="1"/>
    <col min="1025" max="1025" width="1.7109375" style="27" customWidth="1"/>
    <col min="1026" max="1026" width="63.7109375" style="27" customWidth="1"/>
    <col min="1027" max="1047" width="27.28515625" style="27" customWidth="1"/>
    <col min="1048" max="1048" width="32.7109375" style="27" customWidth="1"/>
    <col min="1049" max="1049" width="20.85546875" style="27" customWidth="1"/>
    <col min="1050" max="1050" width="20.7109375" style="27" customWidth="1"/>
    <col min="1051" max="1280" width="11.42578125" style="27" hidden="1"/>
    <col min="1281" max="1281" width="1.7109375" style="27" customWidth="1"/>
    <col min="1282" max="1282" width="63.7109375" style="27" customWidth="1"/>
    <col min="1283" max="1303" width="27.28515625" style="27" customWidth="1"/>
    <col min="1304" max="1304" width="32.7109375" style="27" customWidth="1"/>
    <col min="1305" max="1305" width="20.85546875" style="27" customWidth="1"/>
    <col min="1306" max="1306" width="20.7109375" style="27" customWidth="1"/>
    <col min="1307" max="1536" width="11.42578125" style="27" hidden="1"/>
    <col min="1537" max="1537" width="1.7109375" style="27" customWidth="1"/>
    <col min="1538" max="1538" width="63.7109375" style="27" customWidth="1"/>
    <col min="1539" max="1559" width="27.28515625" style="27" customWidth="1"/>
    <col min="1560" max="1560" width="32.7109375" style="27" customWidth="1"/>
    <col min="1561" max="1561" width="20.85546875" style="27" customWidth="1"/>
    <col min="1562" max="1562" width="20.7109375" style="27" customWidth="1"/>
    <col min="1563" max="1792" width="11.42578125" style="27" hidden="1"/>
    <col min="1793" max="1793" width="1.7109375" style="27" customWidth="1"/>
    <col min="1794" max="1794" width="63.7109375" style="27" customWidth="1"/>
    <col min="1795" max="1815" width="27.28515625" style="27" customWidth="1"/>
    <col min="1816" max="1816" width="32.7109375" style="27" customWidth="1"/>
    <col min="1817" max="1817" width="20.85546875" style="27" customWidth="1"/>
    <col min="1818" max="1818" width="20.7109375" style="27" customWidth="1"/>
    <col min="1819" max="2048" width="11.42578125" style="27" hidden="1"/>
    <col min="2049" max="2049" width="1.7109375" style="27" customWidth="1"/>
    <col min="2050" max="2050" width="63.7109375" style="27" customWidth="1"/>
    <col min="2051" max="2071" width="27.28515625" style="27" customWidth="1"/>
    <col min="2072" max="2072" width="32.7109375" style="27" customWidth="1"/>
    <col min="2073" max="2073" width="20.85546875" style="27" customWidth="1"/>
    <col min="2074" max="2074" width="20.7109375" style="27" customWidth="1"/>
    <col min="2075" max="2304" width="11.42578125" style="27" hidden="1"/>
    <col min="2305" max="2305" width="1.7109375" style="27" customWidth="1"/>
    <col min="2306" max="2306" width="63.7109375" style="27" customWidth="1"/>
    <col min="2307" max="2327" width="27.28515625" style="27" customWidth="1"/>
    <col min="2328" max="2328" width="32.7109375" style="27" customWidth="1"/>
    <col min="2329" max="2329" width="20.85546875" style="27" customWidth="1"/>
    <col min="2330" max="2330" width="20.7109375" style="27" customWidth="1"/>
    <col min="2331" max="2560" width="11.42578125" style="27" hidden="1"/>
    <col min="2561" max="2561" width="1.7109375" style="27" customWidth="1"/>
    <col min="2562" max="2562" width="63.7109375" style="27" customWidth="1"/>
    <col min="2563" max="2583" width="27.28515625" style="27" customWidth="1"/>
    <col min="2584" max="2584" width="32.7109375" style="27" customWidth="1"/>
    <col min="2585" max="2585" width="20.85546875" style="27" customWidth="1"/>
    <col min="2586" max="2586" width="20.7109375" style="27" customWidth="1"/>
    <col min="2587" max="2816" width="11.42578125" style="27" hidden="1"/>
    <col min="2817" max="2817" width="1.7109375" style="27" customWidth="1"/>
    <col min="2818" max="2818" width="63.7109375" style="27" customWidth="1"/>
    <col min="2819" max="2839" width="27.28515625" style="27" customWidth="1"/>
    <col min="2840" max="2840" width="32.7109375" style="27" customWidth="1"/>
    <col min="2841" max="2841" width="20.85546875" style="27" customWidth="1"/>
    <col min="2842" max="2842" width="20.7109375" style="27" customWidth="1"/>
    <col min="2843" max="3072" width="11.42578125" style="27" hidden="1"/>
    <col min="3073" max="3073" width="1.7109375" style="27" customWidth="1"/>
    <col min="3074" max="3074" width="63.7109375" style="27" customWidth="1"/>
    <col min="3075" max="3095" width="27.28515625" style="27" customWidth="1"/>
    <col min="3096" max="3096" width="32.7109375" style="27" customWidth="1"/>
    <col min="3097" max="3097" width="20.85546875" style="27" customWidth="1"/>
    <col min="3098" max="3098" width="20.7109375" style="27" customWidth="1"/>
    <col min="3099" max="3328" width="11.42578125" style="27" hidden="1"/>
    <col min="3329" max="3329" width="1.7109375" style="27" customWidth="1"/>
    <col min="3330" max="3330" width="63.7109375" style="27" customWidth="1"/>
    <col min="3331" max="3351" width="27.28515625" style="27" customWidth="1"/>
    <col min="3352" max="3352" width="32.7109375" style="27" customWidth="1"/>
    <col min="3353" max="3353" width="20.85546875" style="27" customWidth="1"/>
    <col min="3354" max="3354" width="20.7109375" style="27" customWidth="1"/>
    <col min="3355" max="3584" width="11.42578125" style="27" hidden="1"/>
    <col min="3585" max="3585" width="1.7109375" style="27" customWidth="1"/>
    <col min="3586" max="3586" width="63.7109375" style="27" customWidth="1"/>
    <col min="3587" max="3607" width="27.28515625" style="27" customWidth="1"/>
    <col min="3608" max="3608" width="32.7109375" style="27" customWidth="1"/>
    <col min="3609" max="3609" width="20.85546875" style="27" customWidth="1"/>
    <col min="3610" max="3610" width="20.7109375" style="27" customWidth="1"/>
    <col min="3611" max="3840" width="11.42578125" style="27" hidden="1"/>
    <col min="3841" max="3841" width="1.7109375" style="27" customWidth="1"/>
    <col min="3842" max="3842" width="63.7109375" style="27" customWidth="1"/>
    <col min="3843" max="3863" width="27.28515625" style="27" customWidth="1"/>
    <col min="3864" max="3864" width="32.7109375" style="27" customWidth="1"/>
    <col min="3865" max="3865" width="20.85546875" style="27" customWidth="1"/>
    <col min="3866" max="3866" width="20.7109375" style="27" customWidth="1"/>
    <col min="3867" max="4096" width="11.42578125" style="27" hidden="1"/>
    <col min="4097" max="4097" width="1.7109375" style="27" customWidth="1"/>
    <col min="4098" max="4098" width="63.7109375" style="27" customWidth="1"/>
    <col min="4099" max="4119" width="27.28515625" style="27" customWidth="1"/>
    <col min="4120" max="4120" width="32.7109375" style="27" customWidth="1"/>
    <col min="4121" max="4121" width="20.85546875" style="27" customWidth="1"/>
    <col min="4122" max="4122" width="20.7109375" style="27" customWidth="1"/>
    <col min="4123" max="4352" width="11.42578125" style="27" hidden="1"/>
    <col min="4353" max="4353" width="1.7109375" style="27" customWidth="1"/>
    <col min="4354" max="4354" width="63.7109375" style="27" customWidth="1"/>
    <col min="4355" max="4375" width="27.28515625" style="27" customWidth="1"/>
    <col min="4376" max="4376" width="32.7109375" style="27" customWidth="1"/>
    <col min="4377" max="4377" width="20.85546875" style="27" customWidth="1"/>
    <col min="4378" max="4378" width="20.7109375" style="27" customWidth="1"/>
    <col min="4379" max="4608" width="11.42578125" style="27" hidden="1"/>
    <col min="4609" max="4609" width="1.7109375" style="27" customWidth="1"/>
    <col min="4610" max="4610" width="63.7109375" style="27" customWidth="1"/>
    <col min="4611" max="4631" width="27.28515625" style="27" customWidth="1"/>
    <col min="4632" max="4632" width="32.7109375" style="27" customWidth="1"/>
    <col min="4633" max="4633" width="20.85546875" style="27" customWidth="1"/>
    <col min="4634" max="4634" width="20.7109375" style="27" customWidth="1"/>
    <col min="4635" max="4864" width="11.42578125" style="27" hidden="1"/>
    <col min="4865" max="4865" width="1.7109375" style="27" customWidth="1"/>
    <col min="4866" max="4866" width="63.7109375" style="27" customWidth="1"/>
    <col min="4867" max="4887" width="27.28515625" style="27" customWidth="1"/>
    <col min="4888" max="4888" width="32.7109375" style="27" customWidth="1"/>
    <col min="4889" max="4889" width="20.85546875" style="27" customWidth="1"/>
    <col min="4890" max="4890" width="20.7109375" style="27" customWidth="1"/>
    <col min="4891" max="5120" width="11.42578125" style="27" hidden="1"/>
    <col min="5121" max="5121" width="1.7109375" style="27" customWidth="1"/>
    <col min="5122" max="5122" width="63.7109375" style="27" customWidth="1"/>
    <col min="5123" max="5143" width="27.28515625" style="27" customWidth="1"/>
    <col min="5144" max="5144" width="32.7109375" style="27" customWidth="1"/>
    <col min="5145" max="5145" width="20.85546875" style="27" customWidth="1"/>
    <col min="5146" max="5146" width="20.7109375" style="27" customWidth="1"/>
    <col min="5147" max="5376" width="11.42578125" style="27" hidden="1"/>
    <col min="5377" max="5377" width="1.7109375" style="27" customWidth="1"/>
    <col min="5378" max="5378" width="63.7109375" style="27" customWidth="1"/>
    <col min="5379" max="5399" width="27.28515625" style="27" customWidth="1"/>
    <col min="5400" max="5400" width="32.7109375" style="27" customWidth="1"/>
    <col min="5401" max="5401" width="20.85546875" style="27" customWidth="1"/>
    <col min="5402" max="5402" width="20.7109375" style="27" customWidth="1"/>
    <col min="5403" max="5632" width="11.42578125" style="27" hidden="1"/>
    <col min="5633" max="5633" width="1.7109375" style="27" customWidth="1"/>
    <col min="5634" max="5634" width="63.7109375" style="27" customWidth="1"/>
    <col min="5635" max="5655" width="27.28515625" style="27" customWidth="1"/>
    <col min="5656" max="5656" width="32.7109375" style="27" customWidth="1"/>
    <col min="5657" max="5657" width="20.85546875" style="27" customWidth="1"/>
    <col min="5658" max="5658" width="20.7109375" style="27" customWidth="1"/>
    <col min="5659" max="5888" width="11.42578125" style="27" hidden="1"/>
    <col min="5889" max="5889" width="1.7109375" style="27" customWidth="1"/>
    <col min="5890" max="5890" width="63.7109375" style="27" customWidth="1"/>
    <col min="5891" max="5911" width="27.28515625" style="27" customWidth="1"/>
    <col min="5912" max="5912" width="32.7109375" style="27" customWidth="1"/>
    <col min="5913" max="5913" width="20.85546875" style="27" customWidth="1"/>
    <col min="5914" max="5914" width="20.7109375" style="27" customWidth="1"/>
    <col min="5915" max="6144" width="11.42578125" style="27" hidden="1"/>
    <col min="6145" max="6145" width="1.7109375" style="27" customWidth="1"/>
    <col min="6146" max="6146" width="63.7109375" style="27" customWidth="1"/>
    <col min="6147" max="6167" width="27.28515625" style="27" customWidth="1"/>
    <col min="6168" max="6168" width="32.7109375" style="27" customWidth="1"/>
    <col min="6169" max="6169" width="20.85546875" style="27" customWidth="1"/>
    <col min="6170" max="6170" width="20.7109375" style="27" customWidth="1"/>
    <col min="6171" max="6400" width="11.42578125" style="27" hidden="1"/>
    <col min="6401" max="6401" width="1.7109375" style="27" customWidth="1"/>
    <col min="6402" max="6402" width="63.7109375" style="27" customWidth="1"/>
    <col min="6403" max="6423" width="27.28515625" style="27" customWidth="1"/>
    <col min="6424" max="6424" width="32.7109375" style="27" customWidth="1"/>
    <col min="6425" max="6425" width="20.85546875" style="27" customWidth="1"/>
    <col min="6426" max="6426" width="20.7109375" style="27" customWidth="1"/>
    <col min="6427" max="6656" width="11.42578125" style="27" hidden="1"/>
    <col min="6657" max="6657" width="1.7109375" style="27" customWidth="1"/>
    <col min="6658" max="6658" width="63.7109375" style="27" customWidth="1"/>
    <col min="6659" max="6679" width="27.28515625" style="27" customWidth="1"/>
    <col min="6680" max="6680" width="32.7109375" style="27" customWidth="1"/>
    <col min="6681" max="6681" width="20.85546875" style="27" customWidth="1"/>
    <col min="6682" max="6682" width="20.7109375" style="27" customWidth="1"/>
    <col min="6683" max="6912" width="11.42578125" style="27" hidden="1"/>
    <col min="6913" max="6913" width="1.7109375" style="27" customWidth="1"/>
    <col min="6914" max="6914" width="63.7109375" style="27" customWidth="1"/>
    <col min="6915" max="6935" width="27.28515625" style="27" customWidth="1"/>
    <col min="6936" max="6936" width="32.7109375" style="27" customWidth="1"/>
    <col min="6937" max="6937" width="20.85546875" style="27" customWidth="1"/>
    <col min="6938" max="6938" width="20.7109375" style="27" customWidth="1"/>
    <col min="6939" max="7168" width="11.42578125" style="27" hidden="1"/>
    <col min="7169" max="7169" width="1.7109375" style="27" customWidth="1"/>
    <col min="7170" max="7170" width="63.7109375" style="27" customWidth="1"/>
    <col min="7171" max="7191" width="27.28515625" style="27" customWidth="1"/>
    <col min="7192" max="7192" width="32.7109375" style="27" customWidth="1"/>
    <col min="7193" max="7193" width="20.85546875" style="27" customWidth="1"/>
    <col min="7194" max="7194" width="20.7109375" style="27" customWidth="1"/>
    <col min="7195" max="7424" width="11.42578125" style="27" hidden="1"/>
    <col min="7425" max="7425" width="1.7109375" style="27" customWidth="1"/>
    <col min="7426" max="7426" width="63.7109375" style="27" customWidth="1"/>
    <col min="7427" max="7447" width="27.28515625" style="27" customWidth="1"/>
    <col min="7448" max="7448" width="32.7109375" style="27" customWidth="1"/>
    <col min="7449" max="7449" width="20.85546875" style="27" customWidth="1"/>
    <col min="7450" max="7450" width="20.7109375" style="27" customWidth="1"/>
    <col min="7451" max="7680" width="11.42578125" style="27" hidden="1"/>
    <col min="7681" max="7681" width="1.7109375" style="27" customWidth="1"/>
    <col min="7682" max="7682" width="63.7109375" style="27" customWidth="1"/>
    <col min="7683" max="7703" width="27.28515625" style="27" customWidth="1"/>
    <col min="7704" max="7704" width="32.7109375" style="27" customWidth="1"/>
    <col min="7705" max="7705" width="20.85546875" style="27" customWidth="1"/>
    <col min="7706" max="7706" width="20.7109375" style="27" customWidth="1"/>
    <col min="7707" max="7936" width="11.42578125" style="27" hidden="1"/>
    <col min="7937" max="7937" width="1.7109375" style="27" customWidth="1"/>
    <col min="7938" max="7938" width="63.7109375" style="27" customWidth="1"/>
    <col min="7939" max="7959" width="27.28515625" style="27" customWidth="1"/>
    <col min="7960" max="7960" width="32.7109375" style="27" customWidth="1"/>
    <col min="7961" max="7961" width="20.85546875" style="27" customWidth="1"/>
    <col min="7962" max="7962" width="20.7109375" style="27" customWidth="1"/>
    <col min="7963" max="8192" width="11.42578125" style="27" hidden="1"/>
    <col min="8193" max="8193" width="1.7109375" style="27" customWidth="1"/>
    <col min="8194" max="8194" width="63.7109375" style="27" customWidth="1"/>
    <col min="8195" max="8215" width="27.28515625" style="27" customWidth="1"/>
    <col min="8216" max="8216" width="32.7109375" style="27" customWidth="1"/>
    <col min="8217" max="8217" width="20.85546875" style="27" customWidth="1"/>
    <col min="8218" max="8218" width="20.7109375" style="27" customWidth="1"/>
    <col min="8219" max="8448" width="11.42578125" style="27" hidden="1"/>
    <col min="8449" max="8449" width="1.7109375" style="27" customWidth="1"/>
    <col min="8450" max="8450" width="63.7109375" style="27" customWidth="1"/>
    <col min="8451" max="8471" width="27.28515625" style="27" customWidth="1"/>
    <col min="8472" max="8472" width="32.7109375" style="27" customWidth="1"/>
    <col min="8473" max="8473" width="20.85546875" style="27" customWidth="1"/>
    <col min="8474" max="8474" width="20.7109375" style="27" customWidth="1"/>
    <col min="8475" max="8704" width="11.42578125" style="27" hidden="1"/>
    <col min="8705" max="8705" width="1.7109375" style="27" customWidth="1"/>
    <col min="8706" max="8706" width="63.7109375" style="27" customWidth="1"/>
    <col min="8707" max="8727" width="27.28515625" style="27" customWidth="1"/>
    <col min="8728" max="8728" width="32.7109375" style="27" customWidth="1"/>
    <col min="8729" max="8729" width="20.85546875" style="27" customWidth="1"/>
    <col min="8730" max="8730" width="20.7109375" style="27" customWidth="1"/>
    <col min="8731" max="8960" width="11.42578125" style="27" hidden="1"/>
    <col min="8961" max="8961" width="1.7109375" style="27" customWidth="1"/>
    <col min="8962" max="8962" width="63.7109375" style="27" customWidth="1"/>
    <col min="8963" max="8983" width="27.28515625" style="27" customWidth="1"/>
    <col min="8984" max="8984" width="32.7109375" style="27" customWidth="1"/>
    <col min="8985" max="8985" width="20.85546875" style="27" customWidth="1"/>
    <col min="8986" max="8986" width="20.7109375" style="27" customWidth="1"/>
    <col min="8987" max="9216" width="11.42578125" style="27" hidden="1"/>
    <col min="9217" max="9217" width="1.7109375" style="27" customWidth="1"/>
    <col min="9218" max="9218" width="63.7109375" style="27" customWidth="1"/>
    <col min="9219" max="9239" width="27.28515625" style="27" customWidth="1"/>
    <col min="9240" max="9240" width="32.7109375" style="27" customWidth="1"/>
    <col min="9241" max="9241" width="20.85546875" style="27" customWidth="1"/>
    <col min="9242" max="9242" width="20.7109375" style="27" customWidth="1"/>
    <col min="9243" max="9472" width="11.42578125" style="27" hidden="1"/>
    <col min="9473" max="9473" width="1.7109375" style="27" customWidth="1"/>
    <col min="9474" max="9474" width="63.7109375" style="27" customWidth="1"/>
    <col min="9475" max="9495" width="27.28515625" style="27" customWidth="1"/>
    <col min="9496" max="9496" width="32.7109375" style="27" customWidth="1"/>
    <col min="9497" max="9497" width="20.85546875" style="27" customWidth="1"/>
    <col min="9498" max="9498" width="20.7109375" style="27" customWidth="1"/>
    <col min="9499" max="9728" width="11.42578125" style="27" hidden="1"/>
    <col min="9729" max="9729" width="1.7109375" style="27" customWidth="1"/>
    <col min="9730" max="9730" width="63.7109375" style="27" customWidth="1"/>
    <col min="9731" max="9751" width="27.28515625" style="27" customWidth="1"/>
    <col min="9752" max="9752" width="32.7109375" style="27" customWidth="1"/>
    <col min="9753" max="9753" width="20.85546875" style="27" customWidth="1"/>
    <col min="9754" max="9754" width="20.7109375" style="27" customWidth="1"/>
    <col min="9755" max="9984" width="11.42578125" style="27" hidden="1"/>
    <col min="9985" max="9985" width="1.7109375" style="27" customWidth="1"/>
    <col min="9986" max="9986" width="63.7109375" style="27" customWidth="1"/>
    <col min="9987" max="10007" width="27.28515625" style="27" customWidth="1"/>
    <col min="10008" max="10008" width="32.7109375" style="27" customWidth="1"/>
    <col min="10009" max="10009" width="20.85546875" style="27" customWidth="1"/>
    <col min="10010" max="10010" width="20.7109375" style="27" customWidth="1"/>
    <col min="10011" max="10240" width="11.42578125" style="27" hidden="1"/>
    <col min="10241" max="10241" width="1.7109375" style="27" customWidth="1"/>
    <col min="10242" max="10242" width="63.7109375" style="27" customWidth="1"/>
    <col min="10243" max="10263" width="27.28515625" style="27" customWidth="1"/>
    <col min="10264" max="10264" width="32.7109375" style="27" customWidth="1"/>
    <col min="10265" max="10265" width="20.85546875" style="27" customWidth="1"/>
    <col min="10266" max="10266" width="20.7109375" style="27" customWidth="1"/>
    <col min="10267" max="10496" width="11.42578125" style="27" hidden="1"/>
    <col min="10497" max="10497" width="1.7109375" style="27" customWidth="1"/>
    <col min="10498" max="10498" width="63.7109375" style="27" customWidth="1"/>
    <col min="10499" max="10519" width="27.28515625" style="27" customWidth="1"/>
    <col min="10520" max="10520" width="32.7109375" style="27" customWidth="1"/>
    <col min="10521" max="10521" width="20.85546875" style="27" customWidth="1"/>
    <col min="10522" max="10522" width="20.7109375" style="27" customWidth="1"/>
    <col min="10523" max="10752" width="11.42578125" style="27" hidden="1"/>
    <col min="10753" max="10753" width="1.7109375" style="27" customWidth="1"/>
    <col min="10754" max="10754" width="63.7109375" style="27" customWidth="1"/>
    <col min="10755" max="10775" width="27.28515625" style="27" customWidth="1"/>
    <col min="10776" max="10776" width="32.7109375" style="27" customWidth="1"/>
    <col min="10777" max="10777" width="20.85546875" style="27" customWidth="1"/>
    <col min="10778" max="10778" width="20.7109375" style="27" customWidth="1"/>
    <col min="10779" max="11008" width="11.42578125" style="27" hidden="1"/>
    <col min="11009" max="11009" width="1.7109375" style="27" customWidth="1"/>
    <col min="11010" max="11010" width="63.7109375" style="27" customWidth="1"/>
    <col min="11011" max="11031" width="27.28515625" style="27" customWidth="1"/>
    <col min="11032" max="11032" width="32.7109375" style="27" customWidth="1"/>
    <col min="11033" max="11033" width="20.85546875" style="27" customWidth="1"/>
    <col min="11034" max="11034" width="20.7109375" style="27" customWidth="1"/>
    <col min="11035" max="11264" width="11.42578125" style="27" hidden="1"/>
    <col min="11265" max="11265" width="1.7109375" style="27" customWidth="1"/>
    <col min="11266" max="11266" width="63.7109375" style="27" customWidth="1"/>
    <col min="11267" max="11287" width="27.28515625" style="27" customWidth="1"/>
    <col min="11288" max="11288" width="32.7109375" style="27" customWidth="1"/>
    <col min="11289" max="11289" width="20.85546875" style="27" customWidth="1"/>
    <col min="11290" max="11290" width="20.7109375" style="27" customWidth="1"/>
    <col min="11291" max="11520" width="11.42578125" style="27" hidden="1"/>
    <col min="11521" max="11521" width="1.7109375" style="27" customWidth="1"/>
    <col min="11522" max="11522" width="63.7109375" style="27" customWidth="1"/>
    <col min="11523" max="11543" width="27.28515625" style="27" customWidth="1"/>
    <col min="11544" max="11544" width="32.7109375" style="27" customWidth="1"/>
    <col min="11545" max="11545" width="20.85546875" style="27" customWidth="1"/>
    <col min="11546" max="11546" width="20.7109375" style="27" customWidth="1"/>
    <col min="11547" max="11776" width="11.42578125" style="27" hidden="1"/>
    <col min="11777" max="11777" width="1.7109375" style="27" customWidth="1"/>
    <col min="11778" max="11778" width="63.7109375" style="27" customWidth="1"/>
    <col min="11779" max="11799" width="27.28515625" style="27" customWidth="1"/>
    <col min="11800" max="11800" width="32.7109375" style="27" customWidth="1"/>
    <col min="11801" max="11801" width="20.85546875" style="27" customWidth="1"/>
    <col min="11802" max="11802" width="20.7109375" style="27" customWidth="1"/>
    <col min="11803" max="12032" width="11.42578125" style="27" hidden="1"/>
    <col min="12033" max="12033" width="1.7109375" style="27" customWidth="1"/>
    <col min="12034" max="12034" width="63.7109375" style="27" customWidth="1"/>
    <col min="12035" max="12055" width="27.28515625" style="27" customWidth="1"/>
    <col min="12056" max="12056" width="32.7109375" style="27" customWidth="1"/>
    <col min="12057" max="12057" width="20.85546875" style="27" customWidth="1"/>
    <col min="12058" max="12058" width="20.7109375" style="27" customWidth="1"/>
    <col min="12059" max="12288" width="11.42578125" style="27" hidden="1"/>
    <col min="12289" max="12289" width="1.7109375" style="27" customWidth="1"/>
    <col min="12290" max="12290" width="63.7109375" style="27" customWidth="1"/>
    <col min="12291" max="12311" width="27.28515625" style="27" customWidth="1"/>
    <col min="12312" max="12312" width="32.7109375" style="27" customWidth="1"/>
    <col min="12313" max="12313" width="20.85546875" style="27" customWidth="1"/>
    <col min="12314" max="12314" width="20.7109375" style="27" customWidth="1"/>
    <col min="12315" max="12544" width="11.42578125" style="27" hidden="1"/>
    <col min="12545" max="12545" width="1.7109375" style="27" customWidth="1"/>
    <col min="12546" max="12546" width="63.7109375" style="27" customWidth="1"/>
    <col min="12547" max="12567" width="27.28515625" style="27" customWidth="1"/>
    <col min="12568" max="12568" width="32.7109375" style="27" customWidth="1"/>
    <col min="12569" max="12569" width="20.85546875" style="27" customWidth="1"/>
    <col min="12570" max="12570" width="20.7109375" style="27" customWidth="1"/>
    <col min="12571" max="12800" width="11.42578125" style="27" hidden="1"/>
    <col min="12801" max="12801" width="1.7109375" style="27" customWidth="1"/>
    <col min="12802" max="12802" width="63.7109375" style="27" customWidth="1"/>
    <col min="12803" max="12823" width="27.28515625" style="27" customWidth="1"/>
    <col min="12824" max="12824" width="32.7109375" style="27" customWidth="1"/>
    <col min="12825" max="12825" width="20.85546875" style="27" customWidth="1"/>
    <col min="12826" max="12826" width="20.7109375" style="27" customWidth="1"/>
    <col min="12827" max="13056" width="11.42578125" style="27" hidden="1"/>
    <col min="13057" max="13057" width="1.7109375" style="27" customWidth="1"/>
    <col min="13058" max="13058" width="63.7109375" style="27" customWidth="1"/>
    <col min="13059" max="13079" width="27.28515625" style="27" customWidth="1"/>
    <col min="13080" max="13080" width="32.7109375" style="27" customWidth="1"/>
    <col min="13081" max="13081" width="20.85546875" style="27" customWidth="1"/>
    <col min="13082" max="13082" width="20.7109375" style="27" customWidth="1"/>
    <col min="13083" max="13312" width="11.42578125" style="27" hidden="1"/>
    <col min="13313" max="13313" width="1.7109375" style="27" customWidth="1"/>
    <col min="13314" max="13314" width="63.7109375" style="27" customWidth="1"/>
    <col min="13315" max="13335" width="27.28515625" style="27" customWidth="1"/>
    <col min="13336" max="13336" width="32.7109375" style="27" customWidth="1"/>
    <col min="13337" max="13337" width="20.85546875" style="27" customWidth="1"/>
    <col min="13338" max="13338" width="20.7109375" style="27" customWidth="1"/>
    <col min="13339" max="13568" width="11.42578125" style="27" hidden="1"/>
    <col min="13569" max="13569" width="1.7109375" style="27" customWidth="1"/>
    <col min="13570" max="13570" width="63.7109375" style="27" customWidth="1"/>
    <col min="13571" max="13591" width="27.28515625" style="27" customWidth="1"/>
    <col min="13592" max="13592" width="32.7109375" style="27" customWidth="1"/>
    <col min="13593" max="13593" width="20.85546875" style="27" customWidth="1"/>
    <col min="13594" max="13594" width="20.7109375" style="27" customWidth="1"/>
    <col min="13595" max="13824" width="11.42578125" style="27" hidden="1"/>
    <col min="13825" max="13825" width="1.7109375" style="27" customWidth="1"/>
    <col min="13826" max="13826" width="63.7109375" style="27" customWidth="1"/>
    <col min="13827" max="13847" width="27.28515625" style="27" customWidth="1"/>
    <col min="13848" max="13848" width="32.7109375" style="27" customWidth="1"/>
    <col min="13849" max="13849" width="20.85546875" style="27" customWidth="1"/>
    <col min="13850" max="13850" width="20.7109375" style="27" customWidth="1"/>
    <col min="13851" max="14080" width="11.42578125" style="27" hidden="1"/>
    <col min="14081" max="14081" width="1.7109375" style="27" customWidth="1"/>
    <col min="14082" max="14082" width="63.7109375" style="27" customWidth="1"/>
    <col min="14083" max="14103" width="27.28515625" style="27" customWidth="1"/>
    <col min="14104" max="14104" width="32.7109375" style="27" customWidth="1"/>
    <col min="14105" max="14105" width="20.85546875" style="27" customWidth="1"/>
    <col min="14106" max="14106" width="20.7109375" style="27" customWidth="1"/>
    <col min="14107" max="14336" width="11.42578125" style="27" hidden="1"/>
    <col min="14337" max="14337" width="1.7109375" style="27" customWidth="1"/>
    <col min="14338" max="14338" width="63.7109375" style="27" customWidth="1"/>
    <col min="14339" max="14359" width="27.28515625" style="27" customWidth="1"/>
    <col min="14360" max="14360" width="32.7109375" style="27" customWidth="1"/>
    <col min="14361" max="14361" width="20.85546875" style="27" customWidth="1"/>
    <col min="14362" max="14362" width="20.7109375" style="27" customWidth="1"/>
    <col min="14363" max="14592" width="11.42578125" style="27" hidden="1"/>
    <col min="14593" max="14593" width="1.7109375" style="27" customWidth="1"/>
    <col min="14594" max="14594" width="63.7109375" style="27" customWidth="1"/>
    <col min="14595" max="14615" width="27.28515625" style="27" customWidth="1"/>
    <col min="14616" max="14616" width="32.7109375" style="27" customWidth="1"/>
    <col min="14617" max="14617" width="20.85546875" style="27" customWidth="1"/>
    <col min="14618" max="14618" width="20.7109375" style="27" customWidth="1"/>
    <col min="14619" max="14848" width="11.42578125" style="27" hidden="1"/>
    <col min="14849" max="14849" width="1.7109375" style="27" customWidth="1"/>
    <col min="14850" max="14850" width="63.7109375" style="27" customWidth="1"/>
    <col min="14851" max="14871" width="27.28515625" style="27" customWidth="1"/>
    <col min="14872" max="14872" width="32.7109375" style="27" customWidth="1"/>
    <col min="14873" max="14873" width="20.85546875" style="27" customWidth="1"/>
    <col min="14874" max="14874" width="20.7109375" style="27" customWidth="1"/>
    <col min="14875" max="15104" width="11.42578125" style="27" hidden="1"/>
    <col min="15105" max="15105" width="1.7109375" style="27" customWidth="1"/>
    <col min="15106" max="15106" width="63.7109375" style="27" customWidth="1"/>
    <col min="15107" max="15127" width="27.28515625" style="27" customWidth="1"/>
    <col min="15128" max="15128" width="32.7109375" style="27" customWidth="1"/>
    <col min="15129" max="15129" width="20.85546875" style="27" customWidth="1"/>
    <col min="15130" max="15130" width="20.7109375" style="27" customWidth="1"/>
    <col min="15131" max="15360" width="11.42578125" style="27" hidden="1"/>
    <col min="15361" max="15361" width="1.7109375" style="27" customWidth="1"/>
    <col min="15362" max="15362" width="63.7109375" style="27" customWidth="1"/>
    <col min="15363" max="15383" width="27.28515625" style="27" customWidth="1"/>
    <col min="15384" max="15384" width="32.7109375" style="27" customWidth="1"/>
    <col min="15385" max="15385" width="20.85546875" style="27" customWidth="1"/>
    <col min="15386" max="15386" width="20.7109375" style="27" customWidth="1"/>
    <col min="15387" max="15616" width="11.42578125" style="27" hidden="1"/>
    <col min="15617" max="15617" width="1.7109375" style="27" customWidth="1"/>
    <col min="15618" max="15618" width="63.7109375" style="27" customWidth="1"/>
    <col min="15619" max="15639" width="27.28515625" style="27" customWidth="1"/>
    <col min="15640" max="15640" width="32.7109375" style="27" customWidth="1"/>
    <col min="15641" max="15641" width="20.85546875" style="27" customWidth="1"/>
    <col min="15642" max="15642" width="20.7109375" style="27" customWidth="1"/>
    <col min="15643" max="15872" width="11.42578125" style="27" hidden="1"/>
    <col min="15873" max="15873" width="1.7109375" style="27" customWidth="1"/>
    <col min="15874" max="15874" width="63.7109375" style="27" customWidth="1"/>
    <col min="15875" max="15895" width="27.28515625" style="27" customWidth="1"/>
    <col min="15896" max="15896" width="32.7109375" style="27" customWidth="1"/>
    <col min="15897" max="15897" width="20.85546875" style="27" customWidth="1"/>
    <col min="15898" max="15898" width="20.7109375" style="27" customWidth="1"/>
    <col min="15899" max="16128" width="11.42578125" style="27" hidden="1"/>
    <col min="16129" max="16129" width="1.7109375" style="27" customWidth="1"/>
    <col min="16130" max="16130" width="63.7109375" style="27" customWidth="1"/>
    <col min="16131" max="16151" width="27.28515625" style="27" customWidth="1"/>
    <col min="16152" max="16152" width="32.7109375" style="27" customWidth="1"/>
    <col min="16153" max="16153" width="20.85546875" style="27" customWidth="1"/>
    <col min="16154" max="16154" width="20.7109375" style="27" customWidth="1"/>
    <col min="16155" max="16384" width="11.42578125" style="27" hidden="1"/>
  </cols>
  <sheetData>
    <row r="1" spans="2:26" ht="7.5" customHeight="1" x14ac:dyDescent="0.25">
      <c r="B1" s="24"/>
      <c r="C1" s="24"/>
      <c r="D1" s="24"/>
      <c r="E1" s="24"/>
      <c r="F1" s="24"/>
      <c r="G1" s="24"/>
      <c r="H1" s="24"/>
      <c r="I1" s="24"/>
      <c r="J1" s="24"/>
      <c r="K1" s="24"/>
      <c r="L1" s="25"/>
      <c r="M1" s="24"/>
      <c r="N1" s="24"/>
      <c r="O1" s="24"/>
      <c r="P1" s="24"/>
      <c r="Q1" s="24"/>
      <c r="R1" s="24"/>
      <c r="S1" s="24"/>
      <c r="T1" s="24"/>
      <c r="U1" s="24"/>
      <c r="V1" s="24"/>
    </row>
    <row r="2" spans="2:26" ht="30" customHeight="1" x14ac:dyDescent="0.25">
      <c r="B2" s="28" t="s">
        <v>57</v>
      </c>
      <c r="C2" s="29"/>
      <c r="D2" s="30"/>
      <c r="E2" s="30"/>
      <c r="F2" s="30"/>
      <c r="G2" s="30"/>
      <c r="H2" s="30"/>
      <c r="I2" s="30"/>
      <c r="J2" s="30"/>
      <c r="K2" s="30"/>
      <c r="L2" s="30"/>
      <c r="M2" s="30"/>
      <c r="N2" s="30"/>
      <c r="O2" s="30"/>
      <c r="P2" s="30"/>
      <c r="Q2" s="30"/>
      <c r="R2" s="30"/>
      <c r="S2" s="30"/>
      <c r="T2" s="30"/>
      <c r="U2" s="30"/>
      <c r="V2" s="30"/>
      <c r="W2" s="30"/>
      <c r="X2" s="30"/>
      <c r="Y2" s="30"/>
      <c r="Z2" s="30"/>
    </row>
    <row r="3" spans="2:26" ht="30" customHeight="1" x14ac:dyDescent="0.25">
      <c r="B3" s="28" t="s">
        <v>58</v>
      </c>
      <c r="C3" s="29"/>
      <c r="D3" s="30"/>
      <c r="E3" s="30"/>
      <c r="F3" s="30"/>
      <c r="G3" s="30"/>
      <c r="H3" s="30"/>
      <c r="I3" s="30"/>
      <c r="J3" s="30"/>
      <c r="K3" s="30"/>
      <c r="L3" s="30"/>
      <c r="M3" s="30"/>
      <c r="N3" s="30"/>
      <c r="O3" s="30"/>
      <c r="P3" s="30"/>
      <c r="Q3" s="30"/>
      <c r="R3" s="30"/>
      <c r="S3" s="30"/>
      <c r="T3" s="30"/>
      <c r="U3" s="30"/>
      <c r="V3" s="30"/>
      <c r="W3" s="32"/>
      <c r="X3" s="32"/>
      <c r="Y3" s="32"/>
      <c r="Z3" s="32"/>
    </row>
    <row r="4" spans="2:26" ht="30" customHeight="1" x14ac:dyDescent="0.25">
      <c r="B4" s="28" t="s">
        <v>59</v>
      </c>
      <c r="C4" s="29"/>
      <c r="D4" s="30"/>
      <c r="E4" s="30"/>
      <c r="F4" s="30"/>
      <c r="G4" s="30"/>
      <c r="H4" s="30"/>
      <c r="I4" s="30"/>
      <c r="J4" s="30"/>
      <c r="K4" s="30"/>
      <c r="L4" s="30"/>
      <c r="M4" s="30"/>
      <c r="N4" s="30"/>
      <c r="O4" s="30"/>
      <c r="P4" s="30"/>
      <c r="Q4" s="30"/>
      <c r="R4" s="30"/>
      <c r="S4" s="30"/>
      <c r="T4" s="30"/>
      <c r="U4" s="30"/>
      <c r="V4" s="30"/>
      <c r="W4" s="32"/>
      <c r="X4" s="32"/>
      <c r="Y4" s="32"/>
      <c r="Z4" s="32"/>
    </row>
    <row r="5" spans="2:26" ht="20.25" x14ac:dyDescent="0.25">
      <c r="B5" s="33"/>
      <c r="C5" s="33"/>
      <c r="D5" s="34"/>
      <c r="E5" s="34"/>
      <c r="F5" s="189"/>
      <c r="G5" s="34"/>
      <c r="H5" s="34"/>
      <c r="I5" s="34"/>
      <c r="J5" s="34"/>
      <c r="K5" s="34"/>
      <c r="L5" s="34"/>
      <c r="M5" s="34"/>
      <c r="N5" s="34"/>
      <c r="O5" s="34"/>
      <c r="P5" s="34"/>
      <c r="Q5" s="34"/>
      <c r="R5" s="34"/>
      <c r="S5" s="34"/>
      <c r="T5" s="34"/>
      <c r="U5" s="37"/>
      <c r="V5" s="37"/>
      <c r="W5" s="37"/>
      <c r="X5" s="38"/>
      <c r="Y5" s="39"/>
      <c r="Z5" s="39"/>
    </row>
    <row r="6" spans="2:26" ht="20.25" x14ac:dyDescent="0.25">
      <c r="B6" s="40" t="s">
        <v>60</v>
      </c>
      <c r="C6" s="40"/>
      <c r="D6" s="41">
        <v>46199</v>
      </c>
      <c r="E6" s="42"/>
      <c r="F6" s="37"/>
      <c r="G6" s="37"/>
      <c r="H6" s="37"/>
      <c r="I6" s="37"/>
      <c r="J6" s="43" t="s">
        <v>11</v>
      </c>
      <c r="K6" s="44">
        <v>414.47480000000002</v>
      </c>
      <c r="L6" s="43" t="s">
        <v>12</v>
      </c>
      <c r="M6" s="201">
        <v>3433.71</v>
      </c>
      <c r="N6" s="37"/>
      <c r="O6" s="43" t="s">
        <v>61</v>
      </c>
      <c r="P6" s="43"/>
      <c r="Q6" s="37"/>
      <c r="R6" s="37"/>
      <c r="S6" s="37"/>
      <c r="T6" s="37"/>
      <c r="U6" s="37"/>
      <c r="V6" s="37"/>
      <c r="W6" s="37"/>
      <c r="X6" s="48"/>
      <c r="Y6" s="49"/>
      <c r="Z6" s="49"/>
    </row>
    <row r="7" spans="2:26" ht="66.75" customHeight="1" thickBot="1" x14ac:dyDescent="0.3">
      <c r="B7" s="202" t="s">
        <v>62</v>
      </c>
      <c r="C7" s="202"/>
      <c r="D7" s="202" t="s">
        <v>63</v>
      </c>
      <c r="E7" s="202"/>
      <c r="F7" s="202" t="s">
        <v>64</v>
      </c>
      <c r="G7" s="202" t="s">
        <v>65</v>
      </c>
      <c r="H7" s="202" t="s">
        <v>66</v>
      </c>
      <c r="I7" s="202" t="s">
        <v>67</v>
      </c>
      <c r="J7" s="202" t="s">
        <v>68</v>
      </c>
      <c r="K7" s="202" t="s">
        <v>69</v>
      </c>
      <c r="L7" s="202" t="s">
        <v>70</v>
      </c>
      <c r="M7" s="202" t="s">
        <v>71</v>
      </c>
      <c r="N7" s="202" t="s">
        <v>72</v>
      </c>
      <c r="O7" s="202" t="s">
        <v>73</v>
      </c>
      <c r="P7" s="203"/>
      <c r="R7" s="53" t="s">
        <v>74</v>
      </c>
      <c r="S7" s="53"/>
      <c r="T7" s="53"/>
      <c r="U7" s="53"/>
      <c r="V7" s="53"/>
      <c r="W7" s="53"/>
      <c r="X7" s="37"/>
    </row>
    <row r="8" spans="2:26" ht="42" customHeight="1" thickTop="1" thickBot="1" x14ac:dyDescent="0.3">
      <c r="B8" s="54"/>
      <c r="C8" s="54"/>
      <c r="D8" s="55" t="s">
        <v>75</v>
      </c>
      <c r="E8" s="55"/>
      <c r="F8" s="56">
        <v>46259</v>
      </c>
      <c r="G8" s="73"/>
      <c r="H8" s="58">
        <v>1</v>
      </c>
      <c r="I8" s="59">
        <v>0</v>
      </c>
      <c r="J8" s="60">
        <v>544.8332852803527</v>
      </c>
      <c r="K8" s="59">
        <v>0</v>
      </c>
      <c r="L8" s="112">
        <v>6.7110000000000003E-2</v>
      </c>
      <c r="M8" s="62">
        <v>98.938000000000002</v>
      </c>
      <c r="N8" s="63">
        <v>0.16438356164383561</v>
      </c>
      <c r="O8" s="63">
        <v>0.16438356164383561</v>
      </c>
      <c r="P8" s="204"/>
      <c r="R8" s="37"/>
      <c r="S8" s="37"/>
      <c r="T8" s="37"/>
      <c r="U8" s="37"/>
      <c r="V8" s="37"/>
      <c r="W8" s="37"/>
      <c r="X8" s="37"/>
    </row>
    <row r="9" spans="2:26" ht="42" customHeight="1" thickTop="1" thickBot="1" x14ac:dyDescent="0.3">
      <c r="B9" s="54"/>
      <c r="C9" s="54"/>
      <c r="D9" s="55"/>
      <c r="E9" s="55"/>
      <c r="F9" s="66">
        <v>46287</v>
      </c>
      <c r="G9" s="116"/>
      <c r="H9" s="67">
        <v>1</v>
      </c>
      <c r="I9" s="117">
        <v>0</v>
      </c>
      <c r="J9" s="69">
        <v>548.78621083318046</v>
      </c>
      <c r="K9" s="117">
        <v>0</v>
      </c>
      <c r="L9" s="118">
        <v>8.3780000000000007E-2</v>
      </c>
      <c r="M9" s="71">
        <v>98.078999999999994</v>
      </c>
      <c r="N9" s="72">
        <v>0.24109589041095891</v>
      </c>
      <c r="O9" s="72">
        <v>0.24109589041095877</v>
      </c>
      <c r="P9" s="204"/>
      <c r="R9" s="37"/>
      <c r="S9" s="37"/>
      <c r="T9" s="37"/>
      <c r="U9" s="37"/>
      <c r="V9" s="37"/>
      <c r="W9" s="37"/>
      <c r="X9" s="37"/>
    </row>
    <row r="10" spans="2:26" ht="42" customHeight="1" thickTop="1" thickBot="1" x14ac:dyDescent="0.3">
      <c r="B10" s="54"/>
      <c r="C10" s="54"/>
      <c r="D10" s="55"/>
      <c r="E10" s="55"/>
      <c r="F10" s="56">
        <v>46315</v>
      </c>
      <c r="G10" s="73"/>
      <c r="H10" s="58">
        <v>1</v>
      </c>
      <c r="I10" s="59">
        <v>0</v>
      </c>
      <c r="J10" s="60">
        <v>1558.5471690969825</v>
      </c>
      <c r="K10" s="59">
        <v>0</v>
      </c>
      <c r="L10" s="112">
        <v>0.11789999999999999</v>
      </c>
      <c r="M10" s="62">
        <v>96.52</v>
      </c>
      <c r="N10" s="63">
        <v>0.31780821917808222</v>
      </c>
      <c r="O10" s="63">
        <v>0.31780821917808222</v>
      </c>
      <c r="P10" s="204"/>
      <c r="R10" s="37"/>
      <c r="S10" s="37"/>
      <c r="T10" s="37"/>
      <c r="U10" s="37"/>
      <c r="V10" s="37"/>
      <c r="W10" s="37"/>
      <c r="X10" s="37"/>
    </row>
    <row r="11" spans="2:26" ht="42" customHeight="1" thickTop="1" thickBot="1" x14ac:dyDescent="0.3">
      <c r="B11" s="54"/>
      <c r="C11" s="54"/>
      <c r="D11" s="55"/>
      <c r="E11" s="55"/>
      <c r="F11" s="66">
        <v>46343</v>
      </c>
      <c r="G11" s="116"/>
      <c r="H11" s="67">
        <v>1</v>
      </c>
      <c r="I11" s="117">
        <v>0</v>
      </c>
      <c r="J11" s="69">
        <v>1742.6467872942096</v>
      </c>
      <c r="K11" s="117">
        <v>0</v>
      </c>
      <c r="L11" s="118">
        <v>0.11889</v>
      </c>
      <c r="M11" s="71">
        <v>95.665000000000006</v>
      </c>
      <c r="N11" s="72">
        <v>0.39452054794520547</v>
      </c>
      <c r="O11" s="72">
        <v>0.39452054794520541</v>
      </c>
      <c r="P11" s="204"/>
      <c r="R11" s="37"/>
      <c r="S11" s="37"/>
      <c r="T11" s="37"/>
      <c r="U11" s="37"/>
      <c r="V11" s="37"/>
      <c r="W11" s="37"/>
      <c r="X11" s="37"/>
    </row>
    <row r="12" spans="2:26" ht="42" customHeight="1" thickTop="1" thickBot="1" x14ac:dyDescent="0.3">
      <c r="B12" s="54"/>
      <c r="C12" s="54"/>
      <c r="D12" s="55"/>
      <c r="E12" s="55"/>
      <c r="F12" s="56">
        <v>46371</v>
      </c>
      <c r="G12" s="73"/>
      <c r="H12" s="58">
        <v>1</v>
      </c>
      <c r="I12" s="59">
        <v>0</v>
      </c>
      <c r="J12" s="60">
        <v>881.33561075338332</v>
      </c>
      <c r="K12" s="59">
        <v>0</v>
      </c>
      <c r="L12" s="112">
        <v>0.12291000000000001</v>
      </c>
      <c r="M12" s="62">
        <v>94.683999999999997</v>
      </c>
      <c r="N12" s="63">
        <v>0.47123287671232877</v>
      </c>
      <c r="O12" s="63">
        <v>0.47123287671232883</v>
      </c>
      <c r="P12" s="204"/>
      <c r="R12" s="37"/>
      <c r="S12" s="37"/>
      <c r="T12" s="37"/>
      <c r="U12" s="37"/>
      <c r="V12" s="37"/>
      <c r="W12" s="37"/>
      <c r="X12" s="37"/>
    </row>
    <row r="13" spans="2:26" ht="42" customHeight="1" thickTop="1" thickBot="1" x14ac:dyDescent="0.3">
      <c r="B13" s="54"/>
      <c r="C13" s="54"/>
      <c r="D13" s="55"/>
      <c r="E13" s="55"/>
      <c r="F13" s="66">
        <v>46413</v>
      </c>
      <c r="G13" s="116"/>
      <c r="H13" s="67">
        <v>1</v>
      </c>
      <c r="I13" s="117">
        <v>0</v>
      </c>
      <c r="J13" s="69">
        <v>1759.0280483791585</v>
      </c>
      <c r="K13" s="117">
        <v>0</v>
      </c>
      <c r="L13" s="118">
        <v>0.12447</v>
      </c>
      <c r="M13" s="71">
        <v>93.352999999999994</v>
      </c>
      <c r="N13" s="72">
        <v>0.58630136986301373</v>
      </c>
      <c r="O13" s="72">
        <v>0.58630136986301362</v>
      </c>
      <c r="P13" s="204"/>
      <c r="R13" s="37"/>
      <c r="S13" s="37"/>
      <c r="T13" s="37"/>
      <c r="U13" s="37"/>
      <c r="V13" s="37"/>
      <c r="W13" s="37"/>
      <c r="X13" s="37"/>
    </row>
    <row r="14" spans="2:26" ht="42" customHeight="1" thickTop="1" thickBot="1" x14ac:dyDescent="0.3">
      <c r="B14" s="54"/>
      <c r="C14" s="54"/>
      <c r="D14" s="55"/>
      <c r="E14" s="55"/>
      <c r="F14" s="56">
        <v>46441</v>
      </c>
      <c r="G14" s="73"/>
      <c r="H14" s="58">
        <v>1</v>
      </c>
      <c r="I14" s="59">
        <v>0</v>
      </c>
      <c r="J14" s="60">
        <v>1311.6959207387929</v>
      </c>
      <c r="K14" s="59">
        <v>0</v>
      </c>
      <c r="L14" s="112">
        <v>0.12803</v>
      </c>
      <c r="M14" s="62">
        <v>92.322999999999993</v>
      </c>
      <c r="N14" s="63">
        <v>0.66301369863013704</v>
      </c>
      <c r="O14" s="63">
        <v>0.66301369863013726</v>
      </c>
      <c r="P14" s="204"/>
      <c r="R14" s="37"/>
      <c r="S14" s="37"/>
      <c r="T14" s="37"/>
      <c r="U14" s="37"/>
      <c r="V14" s="37"/>
      <c r="W14" s="37"/>
      <c r="X14" s="37"/>
    </row>
    <row r="15" spans="2:26" ht="42" customHeight="1" thickTop="1" thickBot="1" x14ac:dyDescent="0.3">
      <c r="B15" s="54"/>
      <c r="C15" s="54"/>
      <c r="D15" s="55"/>
      <c r="E15" s="55"/>
      <c r="F15" s="66">
        <v>46469</v>
      </c>
      <c r="G15" s="116"/>
      <c r="H15" s="67">
        <v>1</v>
      </c>
      <c r="I15" s="117">
        <v>0</v>
      </c>
      <c r="J15" s="69">
        <v>1784.4970600312781</v>
      </c>
      <c r="K15" s="117">
        <v>0</v>
      </c>
      <c r="L15" s="118">
        <v>0.12920999999999999</v>
      </c>
      <c r="M15" s="71">
        <v>91.403000000000006</v>
      </c>
      <c r="N15" s="72">
        <v>0.73972602739726023</v>
      </c>
      <c r="O15" s="72">
        <v>0.73972602739726023</v>
      </c>
      <c r="P15" s="204"/>
      <c r="R15" s="37"/>
      <c r="S15" s="37"/>
      <c r="T15" s="37"/>
      <c r="U15" s="37"/>
      <c r="V15" s="37"/>
      <c r="W15" s="37"/>
      <c r="X15" s="37"/>
    </row>
    <row r="16" spans="2:26" ht="42" customHeight="1" thickTop="1" thickBot="1" x14ac:dyDescent="0.3">
      <c r="B16" s="54"/>
      <c r="C16" s="54"/>
      <c r="D16" s="55"/>
      <c r="E16" s="55"/>
      <c r="F16" s="56">
        <v>46497</v>
      </c>
      <c r="G16" s="73"/>
      <c r="H16" s="58">
        <v>1</v>
      </c>
      <c r="I16" s="59">
        <v>0</v>
      </c>
      <c r="J16" s="60">
        <v>1551.8722023700311</v>
      </c>
      <c r="K16" s="59">
        <v>0</v>
      </c>
      <c r="L16" s="112">
        <v>0.12834000000000001</v>
      </c>
      <c r="M16" s="62">
        <v>90.611999999999995</v>
      </c>
      <c r="N16" s="63">
        <v>0.81643835616438354</v>
      </c>
      <c r="O16" s="63">
        <v>0.81643835616438354</v>
      </c>
      <c r="P16" s="204"/>
      <c r="R16" s="37"/>
      <c r="S16" s="37"/>
      <c r="T16" s="37"/>
      <c r="U16" s="37"/>
      <c r="V16" s="37"/>
      <c r="W16" s="37"/>
      <c r="X16" s="37"/>
    </row>
    <row r="17" spans="2:25" ht="42" customHeight="1" thickTop="1" thickBot="1" x14ac:dyDescent="0.3">
      <c r="B17" s="54"/>
      <c r="C17" s="54"/>
      <c r="D17" s="55"/>
      <c r="E17" s="55"/>
      <c r="F17" s="66">
        <v>46525</v>
      </c>
      <c r="G17" s="116"/>
      <c r="H17" s="67">
        <v>1</v>
      </c>
      <c r="I17" s="117">
        <v>0</v>
      </c>
      <c r="J17" s="69">
        <v>970.23333362456344</v>
      </c>
      <c r="K17" s="117">
        <v>0</v>
      </c>
      <c r="L17" s="118">
        <v>0.13214999999999999</v>
      </c>
      <c r="M17" s="71">
        <v>89.507000000000005</v>
      </c>
      <c r="N17" s="72">
        <v>0.89315068493150684</v>
      </c>
      <c r="O17" s="72">
        <v>0.89315068493150684</v>
      </c>
      <c r="P17" s="204"/>
      <c r="R17" s="37"/>
      <c r="S17" s="37"/>
      <c r="T17" s="37"/>
      <c r="U17" s="37"/>
      <c r="V17" s="37"/>
      <c r="W17" s="37"/>
      <c r="X17" s="37"/>
    </row>
    <row r="18" spans="2:25" ht="42" customHeight="1" thickTop="1" thickBot="1" x14ac:dyDescent="0.3">
      <c r="B18" s="54"/>
      <c r="C18" s="54"/>
      <c r="D18" s="74"/>
      <c r="E18" s="74"/>
      <c r="F18" s="56">
        <v>46553</v>
      </c>
      <c r="G18" s="73"/>
      <c r="H18" s="58">
        <v>1</v>
      </c>
      <c r="I18" s="59">
        <v>0</v>
      </c>
      <c r="J18" s="60">
        <v>524.2143046442477</v>
      </c>
      <c r="K18" s="59">
        <v>0</v>
      </c>
      <c r="L18" s="112">
        <v>0.12983</v>
      </c>
      <c r="M18" s="62">
        <v>88.834999999999994</v>
      </c>
      <c r="N18" s="63">
        <v>0.96986301369863015</v>
      </c>
      <c r="O18" s="63">
        <v>0.96986301369863015</v>
      </c>
      <c r="P18" s="204"/>
      <c r="R18" s="37"/>
      <c r="S18" s="37"/>
      <c r="T18" s="37"/>
      <c r="U18" s="37"/>
      <c r="V18" s="37"/>
      <c r="W18" s="37"/>
      <c r="X18" s="37"/>
    </row>
    <row r="19" spans="2:25" ht="42" customHeight="1" thickTop="1" thickBot="1" x14ac:dyDescent="0.3">
      <c r="B19" s="54"/>
      <c r="C19" s="54"/>
      <c r="D19" s="75" t="s">
        <v>76</v>
      </c>
      <c r="E19" s="75"/>
      <c r="F19" s="75"/>
      <c r="G19" s="75"/>
      <c r="H19" s="75"/>
      <c r="I19" s="75"/>
      <c r="J19" s="76">
        <v>13177.68993304618</v>
      </c>
      <c r="K19" s="205"/>
      <c r="L19" s="77"/>
      <c r="M19" s="77"/>
      <c r="N19" s="78">
        <v>0.58303356787965754</v>
      </c>
      <c r="O19" s="78">
        <v>0.58303356787965754</v>
      </c>
      <c r="P19" s="206"/>
      <c r="R19" s="37"/>
      <c r="S19" s="37"/>
      <c r="T19" s="37"/>
      <c r="U19" s="37"/>
      <c r="V19" s="37"/>
      <c r="W19" s="37"/>
      <c r="X19" s="37"/>
    </row>
    <row r="20" spans="2:25" ht="42" customHeight="1" thickTop="1" thickBot="1" x14ac:dyDescent="0.3">
      <c r="B20" s="54"/>
      <c r="C20" s="54"/>
      <c r="D20" s="82" t="s">
        <v>29</v>
      </c>
      <c r="E20" s="82"/>
      <c r="F20" s="66" t="s">
        <v>77</v>
      </c>
      <c r="G20" s="116" t="s">
        <v>30</v>
      </c>
      <c r="H20" s="67">
        <v>15</v>
      </c>
      <c r="I20" s="117">
        <v>7.4999999999999997E-2</v>
      </c>
      <c r="J20" s="69">
        <v>1224.7031053874671</v>
      </c>
      <c r="K20" s="117">
        <v>0</v>
      </c>
      <c r="L20" s="118">
        <v>6.4009999999999997E-2</v>
      </c>
      <c r="M20" s="71">
        <v>100.14400000000001</v>
      </c>
      <c r="N20" s="72">
        <v>0.16712328767123288</v>
      </c>
      <c r="O20" s="72">
        <v>0.16712328767123294</v>
      </c>
      <c r="P20" s="204"/>
      <c r="R20" s="37"/>
      <c r="S20" s="37"/>
      <c r="T20" s="37"/>
      <c r="U20" s="37"/>
      <c r="V20" s="37"/>
      <c r="W20" s="37"/>
      <c r="X20" s="37"/>
      <c r="Y20" s="81"/>
    </row>
    <row r="21" spans="2:25" ht="42" customHeight="1" thickTop="1" thickBot="1" x14ac:dyDescent="0.25">
      <c r="B21" s="54"/>
      <c r="C21" s="54"/>
      <c r="D21" s="82"/>
      <c r="E21" s="82"/>
      <c r="F21" s="56">
        <v>46694</v>
      </c>
      <c r="G21" s="73" t="s">
        <v>30</v>
      </c>
      <c r="H21" s="58">
        <v>8</v>
      </c>
      <c r="I21" s="59">
        <v>5.7500000000000002E-2</v>
      </c>
      <c r="J21" s="60">
        <v>6461.4824781358939</v>
      </c>
      <c r="K21" s="59">
        <v>0</v>
      </c>
      <c r="L21" s="112">
        <v>0.12489</v>
      </c>
      <c r="M21" s="62">
        <v>91.960999999999999</v>
      </c>
      <c r="N21" s="63">
        <v>1.3561643835616439</v>
      </c>
      <c r="O21" s="63">
        <v>1.2985255847286479</v>
      </c>
      <c r="P21" s="204"/>
      <c r="R21" s="84"/>
      <c r="S21" s="84"/>
      <c r="T21" s="84"/>
      <c r="U21" s="84"/>
      <c r="V21" s="84"/>
      <c r="W21" s="84"/>
      <c r="X21" s="37"/>
      <c r="Y21" s="81"/>
    </row>
    <row r="22" spans="2:25" ht="42" customHeight="1" thickTop="1" thickBot="1" x14ac:dyDescent="0.3">
      <c r="B22" s="54"/>
      <c r="C22" s="54"/>
      <c r="D22" s="82"/>
      <c r="E22" s="82"/>
      <c r="F22" s="66" t="s">
        <v>78</v>
      </c>
      <c r="G22" s="116" t="s">
        <v>30</v>
      </c>
      <c r="H22" s="67">
        <v>16</v>
      </c>
      <c r="I22" s="117">
        <v>0.06</v>
      </c>
      <c r="J22" s="69">
        <v>11211.954474897415</v>
      </c>
      <c r="K22" s="117">
        <v>0</v>
      </c>
      <c r="L22" s="118">
        <v>0.12542</v>
      </c>
      <c r="M22" s="71">
        <v>89.769000000000005</v>
      </c>
      <c r="N22" s="72">
        <v>1.8410958904109589</v>
      </c>
      <c r="O22" s="72">
        <v>1.7784681902611204</v>
      </c>
      <c r="P22" s="204"/>
      <c r="X22" s="37"/>
      <c r="Y22" s="81"/>
    </row>
    <row r="23" spans="2:25" ht="42" customHeight="1" thickTop="1" thickBot="1" x14ac:dyDescent="0.3">
      <c r="B23" s="54"/>
      <c r="C23" s="54"/>
      <c r="D23" s="82"/>
      <c r="E23" s="82"/>
      <c r="F23" s="56" t="s">
        <v>79</v>
      </c>
      <c r="G23" s="73" t="s">
        <v>30</v>
      </c>
      <c r="H23" s="58">
        <v>5</v>
      </c>
      <c r="I23" s="59">
        <v>0.11</v>
      </c>
      <c r="J23" s="60">
        <v>12671.662138037284</v>
      </c>
      <c r="K23" s="59">
        <v>0</v>
      </c>
      <c r="L23" s="112">
        <v>0.12235</v>
      </c>
      <c r="M23" s="62">
        <v>96.831999999999994</v>
      </c>
      <c r="N23" s="63">
        <v>3.1589041095890411</v>
      </c>
      <c r="O23" s="63">
        <v>2.5884954129497681</v>
      </c>
      <c r="P23" s="204"/>
      <c r="R23" s="85" t="s">
        <v>80</v>
      </c>
      <c r="S23" s="86"/>
      <c r="T23" s="86"/>
      <c r="U23" s="87"/>
      <c r="V23" s="88">
        <v>13177.68993304618</v>
      </c>
      <c r="W23" s="89">
        <v>5.8097098596071289E-2</v>
      </c>
      <c r="X23" s="37"/>
      <c r="Y23" s="81"/>
    </row>
    <row r="24" spans="2:25" ht="42" customHeight="1" thickTop="1" thickBot="1" x14ac:dyDescent="0.3">
      <c r="B24" s="54"/>
      <c r="C24" s="54"/>
      <c r="D24" s="82"/>
      <c r="E24" s="82"/>
      <c r="F24" s="66">
        <v>47541</v>
      </c>
      <c r="G24" s="116" t="s">
        <v>30</v>
      </c>
      <c r="H24" s="67">
        <v>5</v>
      </c>
      <c r="I24" s="117">
        <v>0.125</v>
      </c>
      <c r="J24" s="69">
        <v>8849.4606416965908</v>
      </c>
      <c r="K24" s="117">
        <v>0</v>
      </c>
      <c r="L24" s="118">
        <v>0.12272999999999999</v>
      </c>
      <c r="M24" s="71">
        <v>100.483</v>
      </c>
      <c r="N24" s="72">
        <v>3.6767123287671235</v>
      </c>
      <c r="O24" s="72">
        <v>3.0575356850910356</v>
      </c>
      <c r="P24" s="204"/>
      <c r="R24" s="207" t="s">
        <v>81</v>
      </c>
      <c r="S24" s="208"/>
      <c r="T24" s="208"/>
      <c r="U24" s="208"/>
      <c r="V24" s="93">
        <v>144864.70394995503</v>
      </c>
      <c r="W24" s="209">
        <v>0.63867180296643278</v>
      </c>
      <c r="X24" s="37"/>
      <c r="Y24" s="81"/>
    </row>
    <row r="25" spans="2:25" ht="42" customHeight="1" thickTop="1" thickBot="1" x14ac:dyDescent="0.3">
      <c r="B25" s="54"/>
      <c r="C25" s="54"/>
      <c r="D25" s="82"/>
      <c r="E25" s="82"/>
      <c r="F25" s="56">
        <v>47744</v>
      </c>
      <c r="G25" s="73" t="s">
        <v>30</v>
      </c>
      <c r="H25" s="58">
        <v>16</v>
      </c>
      <c r="I25" s="59">
        <v>7.7499999999999999E-2</v>
      </c>
      <c r="J25" s="60">
        <v>7377.8171132681555</v>
      </c>
      <c r="K25" s="59">
        <v>0</v>
      </c>
      <c r="L25" s="112">
        <v>0.12264</v>
      </c>
      <c r="M25" s="62">
        <v>85.674999999999997</v>
      </c>
      <c r="N25" s="63">
        <v>4.2328767123287667</v>
      </c>
      <c r="O25" s="63">
        <v>3.4918293023853719</v>
      </c>
      <c r="P25" s="204"/>
      <c r="R25" s="85" t="s">
        <v>33</v>
      </c>
      <c r="S25" s="87"/>
      <c r="T25" s="87"/>
      <c r="U25" s="87"/>
      <c r="V25" s="88">
        <v>68779.431156249528</v>
      </c>
      <c r="W25" s="89">
        <v>0.30323109843749602</v>
      </c>
      <c r="X25" s="37"/>
    </row>
    <row r="26" spans="2:25" ht="42" customHeight="1" thickTop="1" thickBot="1" x14ac:dyDescent="0.3">
      <c r="B26" s="54"/>
      <c r="C26" s="54"/>
      <c r="D26" s="82"/>
      <c r="E26" s="82"/>
      <c r="F26" s="66">
        <v>47933</v>
      </c>
      <c r="G26" s="116" t="s">
        <v>30</v>
      </c>
      <c r="H26" s="67">
        <v>10</v>
      </c>
      <c r="I26" s="117">
        <v>7.0000000000000007E-2</v>
      </c>
      <c r="J26" s="69">
        <v>9008.19970236275</v>
      </c>
      <c r="K26" s="117">
        <v>0</v>
      </c>
      <c r="L26" s="118">
        <v>0.12142</v>
      </c>
      <c r="M26" s="71">
        <v>82.153999999999996</v>
      </c>
      <c r="N26" s="72">
        <v>4.7506849315068491</v>
      </c>
      <c r="O26" s="72">
        <v>4.0608262659148942</v>
      </c>
      <c r="P26" s="204"/>
      <c r="R26" s="95" t="s">
        <v>42</v>
      </c>
      <c r="S26" s="95"/>
      <c r="T26" s="95"/>
      <c r="U26" s="95"/>
      <c r="V26" s="96">
        <v>226821.82503925072</v>
      </c>
      <c r="W26" s="97">
        <v>1</v>
      </c>
      <c r="X26" s="37"/>
    </row>
    <row r="27" spans="2:25" ht="42" customHeight="1" thickTop="1" thickBot="1" x14ac:dyDescent="0.3">
      <c r="B27" s="54"/>
      <c r="C27" s="54"/>
      <c r="D27" s="82"/>
      <c r="E27" s="82"/>
      <c r="F27" s="56">
        <v>48395</v>
      </c>
      <c r="G27" s="73" t="s">
        <v>30</v>
      </c>
      <c r="H27" s="58">
        <v>16</v>
      </c>
      <c r="I27" s="59">
        <v>7.0000000000000007E-2</v>
      </c>
      <c r="J27" s="60">
        <v>8044.2515529849634</v>
      </c>
      <c r="K27" s="59">
        <v>0</v>
      </c>
      <c r="L27" s="112">
        <v>0.12032</v>
      </c>
      <c r="M27" s="62">
        <v>79.299000000000007</v>
      </c>
      <c r="N27" s="63">
        <v>6.0164383561643833</v>
      </c>
      <c r="O27" s="63">
        <v>4.5822834564527284</v>
      </c>
      <c r="P27" s="204"/>
      <c r="V27" s="210"/>
      <c r="X27" s="37"/>
      <c r="Y27" s="99"/>
    </row>
    <row r="28" spans="2:25" ht="42" customHeight="1" thickTop="1" thickBot="1" x14ac:dyDescent="0.3">
      <c r="B28" s="54"/>
      <c r="C28" s="54"/>
      <c r="D28" s="82"/>
      <c r="E28" s="82"/>
      <c r="F28" s="66">
        <v>48619</v>
      </c>
      <c r="G28" s="116" t="s">
        <v>30</v>
      </c>
      <c r="H28" s="67">
        <v>11</v>
      </c>
      <c r="I28" s="117">
        <v>0.13250000000000001</v>
      </c>
      <c r="J28" s="69">
        <v>14578.933398568894</v>
      </c>
      <c r="K28" s="117">
        <v>0</v>
      </c>
      <c r="L28" s="118">
        <v>0.12042</v>
      </c>
      <c r="M28" s="71">
        <v>105.131</v>
      </c>
      <c r="N28" s="72">
        <v>6.6301369863013697</v>
      </c>
      <c r="O28" s="72">
        <v>4.6499544394431105</v>
      </c>
      <c r="P28" s="204"/>
      <c r="Q28" s="37"/>
      <c r="X28" s="37"/>
      <c r="Y28" s="99"/>
    </row>
    <row r="29" spans="2:25" ht="42" customHeight="1" thickTop="1" thickBot="1" x14ac:dyDescent="0.3">
      <c r="B29" s="54"/>
      <c r="C29" s="54"/>
      <c r="D29" s="82"/>
      <c r="E29" s="82"/>
      <c r="F29" s="56">
        <v>49235</v>
      </c>
      <c r="G29" s="73" t="s">
        <v>30</v>
      </c>
      <c r="H29" s="58">
        <v>16</v>
      </c>
      <c r="I29" s="59">
        <v>7.2499999999999995E-2</v>
      </c>
      <c r="J29" s="60">
        <v>4578.6112688607955</v>
      </c>
      <c r="K29" s="59">
        <v>0</v>
      </c>
      <c r="L29" s="112">
        <v>0.12029999999999999</v>
      </c>
      <c r="M29" s="62">
        <v>75.632000000000005</v>
      </c>
      <c r="N29" s="63">
        <v>8.3178082191780813</v>
      </c>
      <c r="O29" s="63">
        <v>5.8571007044167169</v>
      </c>
      <c r="P29" s="204"/>
      <c r="Q29" s="37"/>
      <c r="R29" s="211"/>
      <c r="S29" s="211"/>
      <c r="T29" s="211"/>
      <c r="U29" s="211"/>
      <c r="V29" s="212"/>
      <c r="W29" s="213"/>
      <c r="X29" s="37"/>
      <c r="Y29" s="99"/>
    </row>
    <row r="30" spans="2:25" ht="42" customHeight="1" thickTop="1" thickBot="1" x14ac:dyDescent="0.3">
      <c r="B30" s="54"/>
      <c r="C30" s="54"/>
      <c r="D30" s="82"/>
      <c r="E30" s="82"/>
      <c r="F30" s="66">
        <v>49333</v>
      </c>
      <c r="G30" s="116" t="s">
        <v>30</v>
      </c>
      <c r="H30" s="67">
        <v>11</v>
      </c>
      <c r="I30" s="117">
        <v>0.11749999999999999</v>
      </c>
      <c r="J30" s="69">
        <v>12879.448177044655</v>
      </c>
      <c r="K30" s="117">
        <v>0</v>
      </c>
      <c r="L30" s="118">
        <v>0.12115000000000001</v>
      </c>
      <c r="M30" s="71">
        <v>97.951999999999998</v>
      </c>
      <c r="N30" s="72">
        <v>8.5863013698630137</v>
      </c>
      <c r="O30" s="72">
        <v>5.5620702167408194</v>
      </c>
      <c r="P30" s="204"/>
      <c r="Q30" s="37"/>
      <c r="R30" s="211"/>
      <c r="S30" s="211"/>
      <c r="T30" s="211"/>
      <c r="U30" s="211"/>
      <c r="V30" s="212"/>
      <c r="W30" s="213"/>
      <c r="X30" s="37"/>
      <c r="Y30" s="99"/>
    </row>
    <row r="31" spans="2:25" ht="42" customHeight="1" thickTop="1" thickBot="1" x14ac:dyDescent="0.3">
      <c r="B31" s="54"/>
      <c r="C31" s="54"/>
      <c r="D31" s="82"/>
      <c r="E31" s="82"/>
      <c r="F31" s="56">
        <v>49865</v>
      </c>
      <c r="G31" s="73" t="s">
        <v>30</v>
      </c>
      <c r="H31" s="58">
        <v>16</v>
      </c>
      <c r="I31" s="59">
        <v>6.25E-2</v>
      </c>
      <c r="J31" s="60">
        <v>4483.8541111509121</v>
      </c>
      <c r="K31" s="59">
        <v>0</v>
      </c>
      <c r="L31" s="112">
        <v>0.11833</v>
      </c>
      <c r="M31" s="62">
        <v>68.164000000000001</v>
      </c>
      <c r="N31" s="63">
        <v>10.043835616438356</v>
      </c>
      <c r="O31" s="63">
        <v>6.6170736838557955</v>
      </c>
      <c r="P31" s="204"/>
      <c r="Q31" s="37"/>
      <c r="R31" s="103"/>
      <c r="S31" s="103"/>
      <c r="T31" s="103"/>
      <c r="U31" s="103"/>
      <c r="V31" s="106"/>
      <c r="W31" s="107"/>
      <c r="X31" s="37"/>
      <c r="Y31" s="99"/>
    </row>
    <row r="32" spans="2:25" ht="42" customHeight="1" thickTop="1" thickBot="1" x14ac:dyDescent="0.3">
      <c r="B32" s="54"/>
      <c r="C32" s="54"/>
      <c r="D32" s="82"/>
      <c r="E32" s="82"/>
      <c r="F32" s="66">
        <v>51468</v>
      </c>
      <c r="G32" s="116" t="s">
        <v>30</v>
      </c>
      <c r="H32" s="67">
        <v>16</v>
      </c>
      <c r="I32" s="117">
        <v>0.1275</v>
      </c>
      <c r="J32" s="69">
        <v>7340.9809506335714</v>
      </c>
      <c r="K32" s="117">
        <v>0</v>
      </c>
      <c r="L32" s="118">
        <v>0.12128</v>
      </c>
      <c r="M32" s="71">
        <v>103.968</v>
      </c>
      <c r="N32" s="72">
        <v>14.435616438356165</v>
      </c>
      <c r="O32" s="72">
        <v>6.944096684053001</v>
      </c>
      <c r="P32" s="204"/>
      <c r="Q32" s="37"/>
      <c r="R32" s="103"/>
      <c r="S32" s="103"/>
      <c r="T32" s="103"/>
      <c r="U32" s="103"/>
      <c r="V32" s="106"/>
      <c r="W32" s="107"/>
      <c r="X32" s="37"/>
      <c r="Y32" s="99"/>
    </row>
    <row r="33" spans="2:25" ht="42" customHeight="1" thickTop="1" thickBot="1" x14ac:dyDescent="0.3">
      <c r="B33" s="54"/>
      <c r="C33" s="54"/>
      <c r="D33" s="82"/>
      <c r="E33" s="82"/>
      <c r="F33" s="56">
        <v>52014</v>
      </c>
      <c r="G33" s="73" t="s">
        <v>30</v>
      </c>
      <c r="H33" s="58">
        <v>21</v>
      </c>
      <c r="I33" s="59">
        <v>9.2499999999999999E-2</v>
      </c>
      <c r="J33" s="60">
        <v>13687.252214077484</v>
      </c>
      <c r="K33" s="59">
        <v>0</v>
      </c>
      <c r="L33" s="112">
        <v>0.11865000000000001</v>
      </c>
      <c r="M33" s="62">
        <v>81.62</v>
      </c>
      <c r="N33" s="63">
        <v>15.931506849315069</v>
      </c>
      <c r="O33" s="63">
        <v>8.1462910012619716</v>
      </c>
      <c r="P33" s="204"/>
      <c r="Q33" s="37"/>
      <c r="R33" s="103"/>
      <c r="S33" s="103"/>
      <c r="T33" s="103"/>
      <c r="U33" s="103"/>
      <c r="V33" s="106"/>
      <c r="W33" s="107"/>
      <c r="X33" s="37"/>
      <c r="Y33" s="99"/>
    </row>
    <row r="34" spans="2:25" ht="42" customHeight="1" thickTop="1" thickBot="1" x14ac:dyDescent="0.3">
      <c r="B34" s="54"/>
      <c r="C34" s="54"/>
      <c r="D34" s="82"/>
      <c r="E34" s="82"/>
      <c r="F34" s="66">
        <v>53533</v>
      </c>
      <c r="G34" s="116" t="s">
        <v>30</v>
      </c>
      <c r="H34" s="67">
        <v>23</v>
      </c>
      <c r="I34" s="117">
        <v>0.115</v>
      </c>
      <c r="J34" s="69">
        <v>11132.726526118979</v>
      </c>
      <c r="K34" s="117">
        <v>0</v>
      </c>
      <c r="L34" s="118">
        <v>0.11869999999999999</v>
      </c>
      <c r="M34" s="71">
        <v>97.161000000000001</v>
      </c>
      <c r="N34" s="72">
        <v>20.093150684931508</v>
      </c>
      <c r="O34" s="72">
        <v>7.6481120383956123</v>
      </c>
      <c r="P34" s="204"/>
      <c r="Q34" s="37"/>
      <c r="R34" s="103"/>
      <c r="S34" s="103"/>
      <c r="T34" s="103"/>
      <c r="U34" s="103"/>
      <c r="V34" s="106"/>
      <c r="W34" s="107"/>
      <c r="X34" s="37"/>
      <c r="Y34" s="99"/>
    </row>
    <row r="35" spans="2:25" ht="42" customHeight="1" thickTop="1" thickBot="1" x14ac:dyDescent="0.3">
      <c r="B35" s="54"/>
      <c r="C35" s="54"/>
      <c r="D35" s="82"/>
      <c r="E35" s="82"/>
      <c r="F35" s="56">
        <v>55087</v>
      </c>
      <c r="G35" s="73" t="s">
        <v>30</v>
      </c>
      <c r="H35" s="58">
        <v>31</v>
      </c>
      <c r="I35" s="59">
        <v>7.2499999999999995E-2</v>
      </c>
      <c r="J35" s="60">
        <v>5799.3364028994874</v>
      </c>
      <c r="K35" s="59">
        <v>0</v>
      </c>
      <c r="L35" s="112">
        <v>0.11821</v>
      </c>
      <c r="M35" s="62">
        <v>63.790999999999997</v>
      </c>
      <c r="N35" s="63">
        <v>24.350684931506848</v>
      </c>
      <c r="O35" s="63">
        <v>8.8137205678096215</v>
      </c>
      <c r="P35" s="204"/>
      <c r="Q35" s="37"/>
      <c r="R35" s="103"/>
      <c r="S35" s="103"/>
      <c r="T35" s="103"/>
      <c r="U35" s="103"/>
      <c r="V35" s="106"/>
      <c r="W35" s="107"/>
      <c r="X35" s="37"/>
      <c r="Y35" s="99"/>
    </row>
    <row r="36" spans="2:25" ht="42" customHeight="1" thickTop="1" thickBot="1" x14ac:dyDescent="0.3">
      <c r="B36" s="54"/>
      <c r="C36" s="54"/>
      <c r="D36" s="82"/>
      <c r="E36" s="82"/>
      <c r="F36" s="66">
        <v>57782</v>
      </c>
      <c r="G36" s="116" t="s">
        <v>30</v>
      </c>
      <c r="H36" s="67">
        <v>34</v>
      </c>
      <c r="I36" s="117">
        <v>0.12</v>
      </c>
      <c r="J36" s="69">
        <v>4288.1558722198433</v>
      </c>
      <c r="K36" s="117">
        <v>0</v>
      </c>
      <c r="L36" s="118">
        <v>0.12117000000000001</v>
      </c>
      <c r="M36" s="71">
        <v>98.923000000000002</v>
      </c>
      <c r="N36" s="72">
        <v>31.734246575342464</v>
      </c>
      <c r="O36" s="72">
        <v>8.7328459828111296</v>
      </c>
      <c r="P36" s="204"/>
      <c r="Q36" s="37"/>
      <c r="R36" s="103"/>
      <c r="S36" s="103"/>
      <c r="T36" s="103"/>
      <c r="U36" s="103"/>
      <c r="V36" s="106"/>
      <c r="W36" s="107"/>
      <c r="X36" s="37"/>
      <c r="Y36" s="99"/>
    </row>
    <row r="37" spans="2:25" ht="42" customHeight="1" thickTop="1" thickBot="1" x14ac:dyDescent="0.3">
      <c r="B37" s="54"/>
      <c r="C37" s="54"/>
      <c r="D37" s="214" t="s">
        <v>82</v>
      </c>
      <c r="E37" s="214"/>
      <c r="F37" s="214"/>
      <c r="G37" s="214"/>
      <c r="H37" s="214"/>
      <c r="I37" s="214"/>
      <c r="J37" s="76">
        <v>143618.83012834517</v>
      </c>
      <c r="K37" s="205"/>
      <c r="L37" s="77"/>
      <c r="M37" s="77"/>
      <c r="N37" s="78">
        <v>9.3301462057215936</v>
      </c>
      <c r="O37" s="78">
        <v>5.0111462533563325</v>
      </c>
      <c r="P37" s="206"/>
      <c r="Q37" s="37"/>
      <c r="R37" s="103"/>
      <c r="S37" s="103"/>
      <c r="T37" s="103"/>
      <c r="U37" s="103"/>
      <c r="V37" s="106"/>
      <c r="W37" s="107"/>
      <c r="X37" s="37"/>
      <c r="Y37" s="155"/>
    </row>
    <row r="38" spans="2:25" ht="42" customHeight="1" thickTop="1" thickBot="1" x14ac:dyDescent="0.3">
      <c r="B38" s="54"/>
      <c r="C38" s="54"/>
      <c r="D38" s="82" t="s">
        <v>36</v>
      </c>
      <c r="E38" s="83"/>
      <c r="F38" s="56">
        <v>46463</v>
      </c>
      <c r="G38" s="73" t="s">
        <v>30</v>
      </c>
      <c r="H38" s="58">
        <v>11</v>
      </c>
      <c r="I38" s="59">
        <v>3.3000000000000002E-2</v>
      </c>
      <c r="J38" s="60">
        <v>5749.7784901637006</v>
      </c>
      <c r="K38" s="59">
        <v>-3.996580716248254E-2</v>
      </c>
      <c r="L38" s="112">
        <v>6.0430000000000005E-2</v>
      </c>
      <c r="M38" s="62">
        <v>98.094999999999999</v>
      </c>
      <c r="N38" s="63">
        <v>0.72328767123287674</v>
      </c>
      <c r="O38" s="63">
        <v>0.72328767123287685</v>
      </c>
      <c r="P38" s="204"/>
      <c r="Q38" s="37"/>
      <c r="R38" s="119"/>
      <c r="S38" s="119"/>
      <c r="T38" s="119"/>
      <c r="U38" s="119"/>
      <c r="V38" s="120"/>
      <c r="W38" s="215"/>
      <c r="X38" s="37"/>
      <c r="Y38" s="37"/>
    </row>
    <row r="39" spans="2:25" ht="42" customHeight="1" thickTop="1" thickBot="1" x14ac:dyDescent="0.3">
      <c r="B39" s="54"/>
      <c r="C39" s="54"/>
      <c r="D39" s="82"/>
      <c r="E39" s="83"/>
      <c r="F39" s="66" t="s">
        <v>83</v>
      </c>
      <c r="G39" s="116" t="s">
        <v>30</v>
      </c>
      <c r="H39" s="67">
        <v>10</v>
      </c>
      <c r="I39" s="117">
        <v>2.2499999999999999E-2</v>
      </c>
      <c r="J39" s="69">
        <v>3919.7312194709502</v>
      </c>
      <c r="K39" s="117">
        <v>-0.12900464394006306</v>
      </c>
      <c r="L39" s="118">
        <v>6.2039999999999998E-2</v>
      </c>
      <c r="M39" s="71">
        <v>90.069000000000003</v>
      </c>
      <c r="N39" s="72">
        <v>2.8136986301369862</v>
      </c>
      <c r="O39" s="72">
        <v>2.7413055235815742</v>
      </c>
      <c r="P39" s="204"/>
      <c r="Q39" s="216"/>
      <c r="R39" s="37"/>
      <c r="S39" s="37"/>
      <c r="T39" s="37"/>
      <c r="U39" s="37"/>
      <c r="V39" s="37"/>
      <c r="W39" s="37"/>
      <c r="X39" s="37"/>
      <c r="Y39" s="37"/>
    </row>
    <row r="40" spans="2:25" ht="42" customHeight="1" thickTop="1" thickBot="1" x14ac:dyDescent="0.3">
      <c r="B40" s="54"/>
      <c r="C40" s="54"/>
      <c r="D40" s="82"/>
      <c r="E40" s="83"/>
      <c r="F40" s="56" t="s">
        <v>84</v>
      </c>
      <c r="G40" s="73" t="s">
        <v>30</v>
      </c>
      <c r="H40" s="58">
        <v>7</v>
      </c>
      <c r="I40" s="59">
        <v>6.5000000000000002E-2</v>
      </c>
      <c r="J40" s="60">
        <v>8165.475849219536</v>
      </c>
      <c r="K40" s="59">
        <v>5.2345657467014826E-2</v>
      </c>
      <c r="L40" s="112">
        <v>6.7299999999999999E-2</v>
      </c>
      <c r="M40" s="62">
        <v>99.069000000000003</v>
      </c>
      <c r="N40" s="63">
        <v>4.5780821917808217</v>
      </c>
      <c r="O40" s="63">
        <v>3.9980520301406148</v>
      </c>
      <c r="P40" s="204"/>
      <c r="Q40" s="216"/>
      <c r="R40" s="37"/>
      <c r="S40" s="37"/>
      <c r="T40" s="37"/>
      <c r="U40" s="37"/>
      <c r="V40" s="37"/>
      <c r="W40" s="37"/>
      <c r="X40" s="37"/>
      <c r="Y40" s="37"/>
    </row>
    <row r="41" spans="2:25" ht="42" customHeight="1" thickTop="1" thickBot="1" x14ac:dyDescent="0.3">
      <c r="B41" s="54"/>
      <c r="C41" s="54"/>
      <c r="D41" s="82"/>
      <c r="E41" s="83"/>
      <c r="F41" s="66">
        <v>48663</v>
      </c>
      <c r="G41" s="116" t="s">
        <v>30</v>
      </c>
      <c r="H41" s="67">
        <v>20</v>
      </c>
      <c r="I41" s="117">
        <v>0.03</v>
      </c>
      <c r="J41" s="69">
        <v>4392.1181331164253</v>
      </c>
      <c r="K41" s="117">
        <v>3.1278267492919202E-4</v>
      </c>
      <c r="L41" s="118">
        <v>6.3659999999999994E-2</v>
      </c>
      <c r="M41" s="71">
        <v>81.975999999999999</v>
      </c>
      <c r="N41" s="72">
        <v>6.7506849315068491</v>
      </c>
      <c r="O41" s="72">
        <v>6.0863798279820243</v>
      </c>
      <c r="P41" s="204"/>
      <c r="Q41" s="37"/>
      <c r="R41" s="37"/>
      <c r="S41" s="37"/>
      <c r="T41" s="37"/>
      <c r="U41" s="37"/>
      <c r="V41" s="37"/>
      <c r="W41" s="37"/>
      <c r="X41" s="37"/>
      <c r="Y41" s="37"/>
    </row>
    <row r="42" spans="2:25" ht="42" customHeight="1" thickTop="1" thickBot="1" x14ac:dyDescent="0.3">
      <c r="B42" s="54"/>
      <c r="C42" s="54"/>
      <c r="D42" s="82"/>
      <c r="E42" s="83"/>
      <c r="F42" s="56" t="s">
        <v>85</v>
      </c>
      <c r="G42" s="73" t="s">
        <v>30</v>
      </c>
      <c r="H42" s="58">
        <v>20</v>
      </c>
      <c r="I42" s="59">
        <v>4.7500000000000001E-2</v>
      </c>
      <c r="J42" s="60">
        <v>9237.4689400944171</v>
      </c>
      <c r="K42" s="59">
        <v>3.1278267492903871E-4</v>
      </c>
      <c r="L42" s="112">
        <v>6.2190000000000002E-2</v>
      </c>
      <c r="M42" s="62">
        <v>90.266999999999996</v>
      </c>
      <c r="N42" s="63">
        <v>8.7780821917808218</v>
      </c>
      <c r="O42" s="63">
        <v>7.2097483427137314</v>
      </c>
      <c r="P42" s="204"/>
      <c r="Q42" s="37"/>
      <c r="R42" s="37"/>
      <c r="S42" s="37"/>
      <c r="T42" s="37"/>
      <c r="U42" s="37"/>
      <c r="V42" s="37"/>
      <c r="W42" s="37"/>
      <c r="X42" s="37"/>
      <c r="Y42" s="37"/>
    </row>
    <row r="43" spans="2:25" ht="42" customHeight="1" thickTop="1" thickBot="1" x14ac:dyDescent="0.3">
      <c r="B43" s="54"/>
      <c r="C43" s="54"/>
      <c r="D43" s="82"/>
      <c r="E43" s="83"/>
      <c r="F43" s="66">
        <v>50096</v>
      </c>
      <c r="G43" s="116" t="s">
        <v>30</v>
      </c>
      <c r="H43" s="67">
        <v>18</v>
      </c>
      <c r="I43" s="117">
        <v>3.7499999999999999E-2</v>
      </c>
      <c r="J43" s="69">
        <v>13402.886784163133</v>
      </c>
      <c r="K43" s="117">
        <v>3.1278267492849217E-4</v>
      </c>
      <c r="L43" s="118">
        <v>6.4130000000000006E-2</v>
      </c>
      <c r="M43" s="71">
        <v>79.844999999999999</v>
      </c>
      <c r="N43" s="72">
        <v>10.676712328767124</v>
      </c>
      <c r="O43" s="72">
        <v>8.6206728552484719</v>
      </c>
      <c r="P43" s="204"/>
      <c r="Q43" s="37"/>
      <c r="R43" s="37"/>
      <c r="S43" s="37"/>
      <c r="T43" s="37"/>
      <c r="U43" s="37"/>
      <c r="V43" s="37"/>
      <c r="W43" s="37"/>
      <c r="X43" s="37"/>
      <c r="Y43" s="37"/>
    </row>
    <row r="44" spans="2:25" ht="42" customHeight="1" thickTop="1" thickBot="1" x14ac:dyDescent="0.3">
      <c r="B44" s="54"/>
      <c r="C44" s="54"/>
      <c r="D44" s="82"/>
      <c r="E44" s="83"/>
      <c r="F44" s="56">
        <v>51580</v>
      </c>
      <c r="G44" s="73" t="s">
        <v>30</v>
      </c>
      <c r="H44" s="58">
        <v>17</v>
      </c>
      <c r="I44" s="59">
        <v>0.05</v>
      </c>
      <c r="J44" s="60">
        <v>2535.3818145267946</v>
      </c>
      <c r="K44" s="59">
        <v>3.127826749291029E-4</v>
      </c>
      <c r="L44" s="112">
        <v>6.2579999999999997E-2</v>
      </c>
      <c r="M44" s="62">
        <v>88.085999999999999</v>
      </c>
      <c r="N44" s="63">
        <v>14.742465753424657</v>
      </c>
      <c r="O44" s="63">
        <v>10.325752672151962</v>
      </c>
      <c r="P44" s="204"/>
      <c r="Q44" s="37"/>
      <c r="R44" s="37"/>
      <c r="S44" s="37"/>
      <c r="T44" s="37"/>
      <c r="U44" s="37"/>
      <c r="V44" s="37"/>
      <c r="W44" s="37"/>
      <c r="X44" s="37"/>
      <c r="Y44" s="37"/>
    </row>
    <row r="45" spans="2:25" ht="42" customHeight="1" thickTop="1" thickBot="1" x14ac:dyDescent="0.3">
      <c r="B45" s="54"/>
      <c r="C45" s="54"/>
      <c r="D45" s="82"/>
      <c r="E45" s="83"/>
      <c r="F45" s="66">
        <v>54590</v>
      </c>
      <c r="G45" s="116" t="s">
        <v>30</v>
      </c>
      <c r="H45" s="67">
        <v>32</v>
      </c>
      <c r="I45" s="117">
        <v>3.7499999999999999E-2</v>
      </c>
      <c r="J45" s="69">
        <v>9738.573875228949</v>
      </c>
      <c r="K45" s="117">
        <v>3.1278267492878853E-4</v>
      </c>
      <c r="L45" s="118">
        <v>5.9160000000000004E-2</v>
      </c>
      <c r="M45" s="71">
        <v>73.159000000000006</v>
      </c>
      <c r="N45" s="72">
        <v>22.989041095890411</v>
      </c>
      <c r="O45" s="72">
        <v>14.41974289220096</v>
      </c>
      <c r="P45" s="204"/>
      <c r="Q45" s="37"/>
      <c r="R45" s="37"/>
      <c r="S45" s="37"/>
      <c r="T45" s="37"/>
      <c r="U45" s="37"/>
      <c r="V45" s="37"/>
      <c r="W45" s="37"/>
      <c r="X45" s="37"/>
      <c r="Y45" s="37"/>
    </row>
    <row r="46" spans="2:25" ht="42" customHeight="1" thickTop="1" thickBot="1" x14ac:dyDescent="0.3">
      <c r="B46" s="54"/>
      <c r="C46" s="54"/>
      <c r="D46" s="82"/>
      <c r="E46" s="83"/>
      <c r="F46" s="56">
        <v>56753</v>
      </c>
      <c r="G46" s="73" t="s">
        <v>30</v>
      </c>
      <c r="H46" s="58">
        <v>31</v>
      </c>
      <c r="I46" s="59">
        <v>5.2499999999999998E-2</v>
      </c>
      <c r="J46" s="60">
        <v>3412.0908142191392</v>
      </c>
      <c r="K46" s="59">
        <v>3.1278267492903497E-4</v>
      </c>
      <c r="L46" s="112">
        <v>6.055E-2</v>
      </c>
      <c r="M46" s="62">
        <v>89.117999999999995</v>
      </c>
      <c r="N46" s="63">
        <v>28.915068493150685</v>
      </c>
      <c r="O46" s="63">
        <v>14.624695484199968</v>
      </c>
      <c r="P46" s="204"/>
      <c r="Q46" s="37"/>
      <c r="R46" s="37"/>
      <c r="S46" s="37"/>
      <c r="T46" s="37"/>
      <c r="U46" s="37"/>
      <c r="V46" s="37"/>
      <c r="W46" s="37"/>
      <c r="X46" s="37"/>
      <c r="Y46" s="37"/>
    </row>
    <row r="47" spans="2:25" ht="42" customHeight="1" thickTop="1" thickBot="1" x14ac:dyDescent="0.3">
      <c r="B47" s="54"/>
      <c r="C47" s="54"/>
      <c r="D47" s="108"/>
      <c r="E47" s="109"/>
      <c r="F47" s="66">
        <v>59203</v>
      </c>
      <c r="G47" s="116" t="s">
        <v>30</v>
      </c>
      <c r="H47" s="67">
        <v>38</v>
      </c>
      <c r="I47" s="117">
        <v>6.5000000000000002E-2</v>
      </c>
      <c r="J47" s="69">
        <v>8225.9252360464925</v>
      </c>
      <c r="K47" s="117">
        <v>4.2331845313696825E-2</v>
      </c>
      <c r="L47" s="118">
        <v>6.0990000000000003E-2</v>
      </c>
      <c r="M47" s="71">
        <v>105.726</v>
      </c>
      <c r="N47" s="72">
        <v>35.627397260273973</v>
      </c>
      <c r="O47" s="72">
        <v>14.78177209791833</v>
      </c>
      <c r="P47" s="204"/>
      <c r="Q47" s="37"/>
      <c r="R47" s="37"/>
      <c r="S47" s="37"/>
      <c r="T47" s="37"/>
      <c r="U47" s="37"/>
      <c r="V47" s="37"/>
      <c r="W47" s="37"/>
      <c r="X47" s="37"/>
      <c r="Y47" s="37"/>
    </row>
    <row r="48" spans="2:25" ht="42" customHeight="1" thickTop="1" thickBot="1" x14ac:dyDescent="0.3">
      <c r="B48" s="54"/>
      <c r="C48" s="54"/>
      <c r="D48" s="123" t="s">
        <v>86</v>
      </c>
      <c r="E48" s="123"/>
      <c r="F48" s="123"/>
      <c r="G48" s="123"/>
      <c r="H48" s="123"/>
      <c r="I48" s="123"/>
      <c r="J48" s="76">
        <v>68779.431156249528</v>
      </c>
      <c r="K48" s="124"/>
      <c r="L48" s="124"/>
      <c r="M48" s="125"/>
      <c r="N48" s="78">
        <v>13.948837959127861</v>
      </c>
      <c r="O48" s="78">
        <v>8.6439468621647926</v>
      </c>
      <c r="P48" s="206"/>
      <c r="Q48" s="37"/>
      <c r="R48" s="37"/>
      <c r="S48" s="37"/>
      <c r="T48" s="37"/>
      <c r="U48" s="37"/>
      <c r="V48" s="37"/>
      <c r="W48" s="37"/>
      <c r="X48" s="37"/>
      <c r="Y48" s="37"/>
    </row>
    <row r="49" spans="1:25" ht="42" customHeight="1" thickTop="1" thickBot="1" x14ac:dyDescent="0.3">
      <c r="B49" s="54"/>
      <c r="C49" s="54"/>
      <c r="D49" s="217" t="s">
        <v>87</v>
      </c>
      <c r="E49" s="218"/>
      <c r="F49" s="66">
        <v>47933</v>
      </c>
      <c r="G49" s="116" t="s">
        <v>30</v>
      </c>
      <c r="H49" s="67">
        <v>10</v>
      </c>
      <c r="I49" s="117">
        <v>7.0000000000000007E-2</v>
      </c>
      <c r="J49" s="69">
        <v>1245.8738216098623</v>
      </c>
      <c r="K49" s="117">
        <v>0</v>
      </c>
      <c r="L49" s="118">
        <v>0.12336</v>
      </c>
      <c r="M49" s="71">
        <v>81.566999999999993</v>
      </c>
      <c r="N49" s="72">
        <v>4.7506849315068491</v>
      </c>
      <c r="O49" s="72">
        <v>4.0579428822630819</v>
      </c>
      <c r="P49" s="204"/>
      <c r="Q49" s="37"/>
      <c r="R49" s="37"/>
      <c r="S49" s="37"/>
      <c r="T49" s="37"/>
      <c r="U49" s="37"/>
      <c r="V49" s="37"/>
      <c r="W49" s="37"/>
      <c r="X49" s="37"/>
      <c r="Y49" s="37"/>
    </row>
    <row r="50" spans="1:25" ht="42" customHeight="1" thickTop="1" x14ac:dyDescent="0.25">
      <c r="B50" s="54"/>
      <c r="C50" s="54"/>
      <c r="D50" s="128" t="s">
        <v>88</v>
      </c>
      <c r="E50" s="128"/>
      <c r="F50" s="128"/>
      <c r="G50" s="128"/>
      <c r="H50" s="128"/>
      <c r="I50" s="128"/>
      <c r="J50" s="76">
        <v>1245.8738216098623</v>
      </c>
      <c r="K50" s="124"/>
      <c r="L50" s="124"/>
      <c r="M50" s="125"/>
      <c r="N50" s="78">
        <v>4.7506849315068491</v>
      </c>
      <c r="O50" s="78">
        <v>4.0579428822630819</v>
      </c>
      <c r="P50" s="206"/>
      <c r="Q50" s="37"/>
      <c r="S50" s="132"/>
      <c r="T50" s="37"/>
      <c r="U50" s="37"/>
      <c r="V50" s="37"/>
      <c r="W50" s="37"/>
      <c r="X50" s="37"/>
      <c r="Y50" s="37"/>
    </row>
    <row r="51" spans="1:25" ht="42" customHeight="1" x14ac:dyDescent="0.25">
      <c r="B51" s="54"/>
      <c r="C51" s="54"/>
      <c r="D51" s="53" t="s">
        <v>89</v>
      </c>
      <c r="E51" s="53"/>
      <c r="F51" s="53"/>
      <c r="G51" s="53"/>
      <c r="H51" s="53"/>
      <c r="I51" s="53"/>
      <c r="J51" s="76">
        <v>213644.13510620457</v>
      </c>
      <c r="K51" s="124"/>
      <c r="L51" s="124"/>
      <c r="M51" s="125"/>
      <c r="N51" s="131"/>
      <c r="O51" s="131"/>
      <c r="P51" s="219"/>
      <c r="Q51" s="37"/>
      <c r="R51" s="37"/>
      <c r="T51" s="132"/>
      <c r="U51" s="132"/>
      <c r="V51" s="37"/>
      <c r="W51" s="37"/>
      <c r="X51" s="37"/>
      <c r="Y51" s="37"/>
    </row>
    <row r="52" spans="1:25" ht="42" customHeight="1" x14ac:dyDescent="0.25">
      <c r="B52" s="54"/>
      <c r="C52" s="54"/>
      <c r="D52" s="53" t="s">
        <v>42</v>
      </c>
      <c r="E52" s="53"/>
      <c r="F52" s="53"/>
      <c r="G52" s="53"/>
      <c r="H52" s="53"/>
      <c r="I52" s="53"/>
      <c r="J52" s="76">
        <v>226821.82503925075</v>
      </c>
      <c r="K52" s="124"/>
      <c r="L52" s="124"/>
      <c r="M52" s="125"/>
      <c r="N52" s="131"/>
      <c r="O52" s="134"/>
      <c r="P52" s="220"/>
      <c r="Q52" s="37"/>
      <c r="R52" s="37"/>
      <c r="S52" s="37"/>
      <c r="T52" s="37"/>
      <c r="U52" s="132"/>
      <c r="V52" s="37"/>
      <c r="W52" s="37"/>
      <c r="X52" s="37"/>
      <c r="Y52" s="37"/>
    </row>
    <row r="53" spans="1:25" ht="32.25" hidden="1" customHeight="1" x14ac:dyDescent="0.25">
      <c r="B53" s="221" t="s">
        <v>62</v>
      </c>
      <c r="C53" s="221"/>
      <c r="D53" s="221" t="s">
        <v>63</v>
      </c>
      <c r="E53" s="221"/>
      <c r="F53" s="221" t="s">
        <v>64</v>
      </c>
      <c r="G53" s="221"/>
      <c r="H53" s="221" t="s">
        <v>66</v>
      </c>
      <c r="I53" s="221" t="s">
        <v>67</v>
      </c>
      <c r="J53" s="221" t="s">
        <v>90</v>
      </c>
      <c r="K53" s="221"/>
      <c r="L53" s="221" t="s">
        <v>70</v>
      </c>
      <c r="M53" s="221" t="s">
        <v>71</v>
      </c>
      <c r="N53" s="221" t="s">
        <v>72</v>
      </c>
      <c r="O53" s="221"/>
      <c r="P53" s="221"/>
      <c r="Q53" s="37"/>
      <c r="R53" s="137"/>
      <c r="S53" s="37"/>
      <c r="T53" s="37"/>
      <c r="U53" s="37"/>
      <c r="V53" s="37"/>
      <c r="W53" s="138"/>
      <c r="X53" s="37"/>
      <c r="Y53" s="37"/>
    </row>
    <row r="54" spans="1:25" ht="66.75" hidden="1" customHeight="1" x14ac:dyDescent="0.25">
      <c r="B54" s="139"/>
      <c r="C54" s="139"/>
      <c r="D54" s="140" t="s">
        <v>29</v>
      </c>
      <c r="E54" s="141"/>
      <c r="F54" s="142" t="s">
        <v>91</v>
      </c>
      <c r="G54" s="143"/>
      <c r="H54" s="67">
        <v>2</v>
      </c>
      <c r="I54" s="68">
        <v>5.5E-2</v>
      </c>
      <c r="J54" s="144">
        <v>0</v>
      </c>
      <c r="K54" s="144"/>
      <c r="L54" s="118">
        <v>0</v>
      </c>
      <c r="M54" s="72">
        <v>0</v>
      </c>
      <c r="N54" s="72">
        <v>0</v>
      </c>
      <c r="O54" s="72"/>
      <c r="P54" s="222"/>
      <c r="Q54" s="37"/>
      <c r="R54" s="145"/>
      <c r="S54" s="146"/>
      <c r="T54" s="146"/>
      <c r="U54" s="146"/>
      <c r="V54" s="146"/>
      <c r="W54" s="147"/>
      <c r="X54" s="37"/>
      <c r="Y54" s="37"/>
    </row>
    <row r="55" spans="1:25" ht="42" hidden="1" customHeight="1" x14ac:dyDescent="0.25">
      <c r="B55" s="148" t="s">
        <v>82</v>
      </c>
      <c r="C55" s="148"/>
      <c r="D55" s="149"/>
      <c r="E55" s="149"/>
      <c r="F55" s="149"/>
      <c r="G55" s="149"/>
      <c r="H55" s="149"/>
      <c r="I55" s="149"/>
      <c r="J55" s="149"/>
      <c r="K55" s="149"/>
      <c r="L55" s="149"/>
      <c r="M55" s="149"/>
      <c r="N55" s="149"/>
      <c r="O55" s="149"/>
      <c r="P55" s="149"/>
      <c r="Q55" s="37"/>
      <c r="R55" s="37"/>
      <c r="S55" s="37"/>
      <c r="T55" s="37"/>
      <c r="U55" s="37"/>
      <c r="V55" s="37"/>
      <c r="W55" s="37"/>
      <c r="X55" s="37"/>
      <c r="Y55" s="37"/>
    </row>
    <row r="56" spans="1:25" ht="42" hidden="1" customHeight="1" x14ac:dyDescent="0.25">
      <c r="B56" s="150"/>
      <c r="C56" s="150"/>
      <c r="D56" s="149"/>
      <c r="E56" s="149"/>
      <c r="F56" s="149"/>
      <c r="G56" s="149"/>
      <c r="H56" s="149"/>
      <c r="I56" s="149"/>
      <c r="J56" s="149"/>
      <c r="K56" s="149"/>
      <c r="L56" s="149"/>
      <c r="M56" s="149"/>
      <c r="N56" s="149"/>
      <c r="O56" s="149"/>
      <c r="P56" s="149"/>
      <c r="Q56" s="119"/>
      <c r="R56" s="37"/>
      <c r="S56" s="37"/>
      <c r="T56" s="37"/>
      <c r="U56" s="37"/>
      <c r="V56" s="37"/>
      <c r="W56" s="151"/>
      <c r="X56" s="37"/>
      <c r="Y56" s="37"/>
    </row>
    <row r="57" spans="1:25" ht="18" x14ac:dyDescent="0.25">
      <c r="A57" s="37"/>
      <c r="B57" s="37"/>
      <c r="C57" s="37"/>
      <c r="D57" s="152"/>
      <c r="E57" s="152"/>
      <c r="F57" s="152"/>
      <c r="G57" s="152"/>
      <c r="H57" s="152"/>
      <c r="I57" s="152"/>
      <c r="J57" s="152"/>
      <c r="K57" s="152"/>
      <c r="L57" s="152"/>
      <c r="M57" s="152"/>
      <c r="N57" s="152"/>
      <c r="O57" s="152"/>
      <c r="P57" s="152"/>
      <c r="Q57" s="37"/>
      <c r="R57" s="37"/>
      <c r="S57" s="37"/>
      <c r="T57" s="37"/>
      <c r="U57" s="37"/>
      <c r="V57" s="37"/>
      <c r="W57" s="135"/>
      <c r="X57" s="37"/>
      <c r="Y57" s="37"/>
    </row>
    <row r="58" spans="1:25" ht="18" x14ac:dyDescent="0.25">
      <c r="A58" s="37"/>
      <c r="B58" s="37"/>
      <c r="C58" s="37"/>
      <c r="D58" s="152"/>
      <c r="E58" s="152"/>
      <c r="F58" s="152"/>
      <c r="G58" s="152"/>
      <c r="H58" s="152"/>
      <c r="I58" s="152"/>
      <c r="J58" s="152"/>
      <c r="K58" s="152"/>
      <c r="L58" s="152"/>
      <c r="M58" s="152"/>
      <c r="N58" s="152"/>
      <c r="O58" s="152"/>
      <c r="P58" s="152"/>
      <c r="Q58" s="37"/>
      <c r="R58" s="37"/>
      <c r="S58" s="37"/>
      <c r="T58" s="37"/>
      <c r="U58" s="37"/>
      <c r="V58" s="37"/>
      <c r="W58" s="135"/>
      <c r="X58" s="37"/>
      <c r="Y58" s="37"/>
    </row>
    <row r="59" spans="1:25" ht="18" customHeight="1" x14ac:dyDescent="0.25">
      <c r="A59" s="37"/>
      <c r="B59" s="37"/>
      <c r="C59" s="37"/>
      <c r="D59" s="37"/>
      <c r="E59" s="37"/>
      <c r="F59" s="37"/>
      <c r="G59" s="37"/>
      <c r="H59" s="37"/>
      <c r="I59" s="37"/>
      <c r="J59" s="37"/>
      <c r="K59" s="37"/>
      <c r="L59" s="154"/>
      <c r="M59" s="37"/>
      <c r="N59" s="135"/>
      <c r="O59" s="37"/>
      <c r="P59" s="37"/>
      <c r="Q59" s="152"/>
      <c r="R59" s="37"/>
      <c r="S59" s="37"/>
      <c r="T59" s="37"/>
      <c r="U59" s="37"/>
      <c r="V59" s="37"/>
      <c r="W59" s="152"/>
      <c r="X59" s="37"/>
      <c r="Y59" s="37"/>
    </row>
    <row r="60" spans="1:25" ht="18" x14ac:dyDescent="0.25">
      <c r="A60" s="37"/>
      <c r="B60" s="37"/>
      <c r="C60" s="37"/>
      <c r="D60" s="37"/>
      <c r="E60" s="37"/>
      <c r="F60" s="37"/>
      <c r="G60" s="37"/>
      <c r="H60" s="37"/>
      <c r="I60" s="37"/>
      <c r="J60" s="37"/>
      <c r="K60" s="37"/>
      <c r="L60" s="154"/>
      <c r="M60" s="37"/>
      <c r="N60" s="37"/>
      <c r="O60" s="37"/>
      <c r="P60" s="37"/>
      <c r="Q60" s="156"/>
      <c r="R60" s="37"/>
      <c r="S60" s="37"/>
      <c r="T60" s="37"/>
      <c r="U60" s="37"/>
      <c r="V60" s="37"/>
      <c r="W60" s="156"/>
      <c r="X60" s="37"/>
      <c r="Y60" s="37"/>
    </row>
    <row r="61" spans="1:25" ht="19.5" customHeight="1" x14ac:dyDescent="0.25">
      <c r="A61" s="37"/>
      <c r="B61" s="37"/>
      <c r="C61" s="37"/>
      <c r="D61" s="37"/>
      <c r="E61" s="37"/>
      <c r="F61" s="37"/>
      <c r="G61" s="37"/>
      <c r="H61" s="37"/>
      <c r="I61" s="37"/>
      <c r="J61" s="37"/>
      <c r="K61" s="37"/>
      <c r="L61" s="154"/>
      <c r="M61" s="37"/>
      <c r="N61" s="37"/>
      <c r="O61" s="37"/>
      <c r="P61" s="37"/>
      <c r="Q61" s="37"/>
      <c r="R61" s="37"/>
      <c r="S61" s="37"/>
      <c r="T61" s="37"/>
      <c r="U61" s="37"/>
      <c r="V61" s="37"/>
      <c r="W61" s="37"/>
      <c r="X61" s="37"/>
      <c r="Y61" s="37"/>
    </row>
    <row r="62" spans="1:25" ht="18" customHeight="1" x14ac:dyDescent="0.25">
      <c r="A62" s="37"/>
      <c r="B62" s="37"/>
      <c r="C62" s="37"/>
      <c r="D62" s="37"/>
      <c r="E62" s="37"/>
      <c r="F62" s="37"/>
      <c r="G62" s="37"/>
      <c r="H62" s="37"/>
      <c r="I62" s="37"/>
      <c r="J62" s="37"/>
      <c r="K62" s="37"/>
      <c r="L62" s="154"/>
      <c r="M62" s="37"/>
      <c r="N62" s="37"/>
      <c r="O62" s="37"/>
      <c r="P62" s="37"/>
      <c r="Q62" s="37"/>
      <c r="R62" s="37"/>
      <c r="S62" s="37"/>
      <c r="T62" s="37"/>
      <c r="U62" s="37"/>
      <c r="V62" s="37"/>
      <c r="W62" s="37"/>
      <c r="X62" s="37"/>
      <c r="Y62" s="37"/>
    </row>
    <row r="63" spans="1:25" ht="18" x14ac:dyDescent="0.25">
      <c r="A63" s="37"/>
      <c r="B63" s="37"/>
      <c r="C63" s="37"/>
      <c r="D63" s="37"/>
      <c r="E63" s="37"/>
      <c r="F63" s="37"/>
      <c r="G63" s="37"/>
      <c r="H63" s="37"/>
      <c r="I63" s="37"/>
      <c r="J63" s="37"/>
      <c r="K63" s="37"/>
      <c r="L63" s="154"/>
      <c r="M63" s="37"/>
      <c r="N63" s="37"/>
      <c r="O63" s="37"/>
      <c r="P63" s="37"/>
      <c r="Q63" s="37"/>
      <c r="R63" s="37"/>
      <c r="S63" s="37"/>
      <c r="T63" s="37"/>
      <c r="U63" s="37"/>
      <c r="V63" s="156"/>
      <c r="W63" s="156"/>
      <c r="X63" s="37"/>
      <c r="Y63" s="37"/>
    </row>
    <row r="64" spans="1:25" ht="20.25" customHeight="1" x14ac:dyDescent="0.25">
      <c r="A64" s="37"/>
      <c r="B64" s="37"/>
      <c r="C64" s="37"/>
      <c r="D64" s="37"/>
      <c r="E64" s="37"/>
      <c r="F64" s="37"/>
      <c r="G64" s="37"/>
      <c r="H64" s="37"/>
      <c r="I64" s="37"/>
      <c r="J64" s="37"/>
      <c r="K64" s="37"/>
      <c r="L64" s="154"/>
      <c r="M64" s="37"/>
      <c r="N64" s="37"/>
      <c r="O64" s="37"/>
      <c r="P64" s="37"/>
      <c r="Q64" s="37"/>
      <c r="R64" s="37"/>
      <c r="S64" s="37"/>
      <c r="T64" s="37"/>
      <c r="U64" s="37"/>
      <c r="V64" s="37"/>
      <c r="W64" s="37"/>
      <c r="X64" s="37"/>
      <c r="Y64" s="37"/>
    </row>
    <row r="65" spans="1:26" ht="18" x14ac:dyDescent="0.25">
      <c r="A65" s="37"/>
      <c r="B65" s="37"/>
      <c r="C65" s="37"/>
      <c r="D65" s="37"/>
      <c r="E65" s="37"/>
      <c r="F65" s="37"/>
      <c r="G65" s="37"/>
      <c r="H65" s="37"/>
      <c r="I65" s="37"/>
      <c r="J65" s="37"/>
      <c r="K65" s="37"/>
      <c r="L65" s="154"/>
      <c r="M65" s="37"/>
      <c r="N65" s="37"/>
      <c r="O65" s="37"/>
      <c r="P65" s="37"/>
      <c r="Q65" s="37"/>
      <c r="R65" s="37"/>
      <c r="S65" s="37"/>
      <c r="T65" s="37"/>
      <c r="U65" s="37"/>
      <c r="V65" s="37"/>
      <c r="W65" s="157"/>
      <c r="X65" s="37"/>
      <c r="Y65" s="37"/>
    </row>
    <row r="66" spans="1:26" ht="18" x14ac:dyDescent="0.25">
      <c r="A66" s="37"/>
      <c r="B66" s="152"/>
      <c r="C66" s="152"/>
      <c r="D66" s="152"/>
      <c r="E66" s="152"/>
      <c r="F66" s="152"/>
      <c r="G66" s="152"/>
      <c r="H66" s="152"/>
      <c r="I66" s="152"/>
      <c r="J66" s="158"/>
      <c r="K66" s="159"/>
      <c r="L66" s="160"/>
      <c r="M66" s="161"/>
      <c r="N66" s="159"/>
      <c r="O66" s="37"/>
      <c r="P66" s="37"/>
      <c r="Q66" s="37"/>
      <c r="R66" s="37"/>
      <c r="S66" s="37"/>
      <c r="T66" s="37"/>
      <c r="U66" s="37"/>
      <c r="V66" s="37"/>
      <c r="W66" s="37"/>
      <c r="X66" s="37"/>
      <c r="Y66" s="37"/>
    </row>
    <row r="67" spans="1:26" ht="19.5" customHeight="1" x14ac:dyDescent="0.25">
      <c r="A67" s="37"/>
      <c r="B67" s="152"/>
      <c r="C67" s="152"/>
      <c r="D67" s="152"/>
      <c r="E67" s="152"/>
      <c r="F67" s="37"/>
      <c r="G67" s="37"/>
      <c r="H67" s="37"/>
      <c r="I67" s="37"/>
      <c r="J67" s="37"/>
      <c r="K67" s="37"/>
      <c r="L67" s="154"/>
      <c r="M67" s="37"/>
      <c r="N67" s="37"/>
      <c r="O67" s="37"/>
      <c r="P67" s="37"/>
      <c r="Q67" s="37"/>
      <c r="R67" s="37"/>
      <c r="S67" s="37"/>
      <c r="T67" s="37"/>
      <c r="U67" s="37"/>
      <c r="V67" s="37"/>
      <c r="W67" s="37"/>
      <c r="X67" s="37"/>
      <c r="Y67" s="37"/>
    </row>
    <row r="68" spans="1:26" ht="18" x14ac:dyDescent="0.25">
      <c r="A68" s="37"/>
      <c r="B68" s="37"/>
      <c r="C68" s="37"/>
      <c r="D68" s="37"/>
      <c r="E68" s="37"/>
      <c r="F68" s="37"/>
      <c r="G68" s="37"/>
      <c r="H68" s="37"/>
      <c r="I68" s="37"/>
      <c r="J68" s="37"/>
      <c r="K68" s="37"/>
      <c r="L68" s="162"/>
      <c r="M68" s="37"/>
      <c r="N68" s="37"/>
      <c r="O68" s="37"/>
      <c r="P68" s="37"/>
      <c r="Q68" s="37"/>
      <c r="R68" s="37"/>
      <c r="S68" s="37"/>
      <c r="T68" s="37"/>
      <c r="U68" s="37"/>
      <c r="V68" s="37"/>
      <c r="W68" s="37"/>
      <c r="X68" s="37"/>
      <c r="Y68" s="37"/>
    </row>
    <row r="69" spans="1:26" ht="19.5" customHeight="1" x14ac:dyDescent="0.25">
      <c r="A69" s="37"/>
      <c r="B69" s="37"/>
      <c r="C69" s="37"/>
      <c r="D69" s="37"/>
      <c r="E69" s="37"/>
      <c r="F69" s="37"/>
      <c r="G69" s="152"/>
      <c r="H69" s="37"/>
      <c r="I69" s="37"/>
      <c r="J69" s="37"/>
      <c r="K69" s="37"/>
      <c r="L69" s="154"/>
      <c r="M69" s="37"/>
      <c r="N69" s="37"/>
      <c r="O69" s="37"/>
      <c r="P69" s="37"/>
      <c r="Q69" s="37"/>
      <c r="R69" s="37"/>
      <c r="S69" s="37"/>
      <c r="T69" s="37"/>
      <c r="U69" s="37"/>
      <c r="V69" s="37"/>
      <c r="W69" s="37"/>
      <c r="X69" s="37"/>
      <c r="Y69" s="37"/>
    </row>
    <row r="70" spans="1:26" ht="23.25" customHeight="1" x14ac:dyDescent="0.25">
      <c r="A70" s="37"/>
      <c r="B70" s="37"/>
      <c r="C70" s="37"/>
      <c r="D70" s="37"/>
      <c r="E70" s="37"/>
      <c r="F70" s="37"/>
      <c r="G70" s="163"/>
      <c r="H70" s="37"/>
      <c r="I70" s="37"/>
      <c r="J70" s="37"/>
      <c r="K70" s="37"/>
      <c r="L70" s="154"/>
      <c r="M70" s="37"/>
      <c r="N70" s="37"/>
      <c r="O70" s="37"/>
      <c r="P70" s="37"/>
      <c r="Q70" s="37"/>
      <c r="R70" s="37"/>
      <c r="S70" s="37"/>
      <c r="T70" s="37"/>
      <c r="U70" s="37"/>
      <c r="V70" s="37"/>
      <c r="W70" s="37"/>
      <c r="X70" s="37"/>
      <c r="Y70" s="37"/>
    </row>
    <row r="71" spans="1:26" ht="18" x14ac:dyDescent="0.25">
      <c r="A71" s="37"/>
      <c r="B71" s="37"/>
      <c r="C71" s="37"/>
      <c r="D71" s="37"/>
      <c r="E71" s="37"/>
      <c r="F71" s="37"/>
      <c r="G71" s="163"/>
      <c r="H71" s="37"/>
      <c r="I71" s="37"/>
      <c r="J71" s="37"/>
      <c r="K71" s="37"/>
      <c r="L71" s="154"/>
      <c r="M71" s="37"/>
      <c r="N71" s="37"/>
      <c r="O71" s="37"/>
      <c r="P71" s="37"/>
      <c r="Q71" s="37"/>
      <c r="R71" s="37"/>
      <c r="S71" s="37"/>
      <c r="T71" s="37"/>
      <c r="U71" s="37"/>
      <c r="V71" s="37"/>
      <c r="W71" s="37"/>
      <c r="X71" s="37"/>
      <c r="Y71" s="37"/>
    </row>
    <row r="72" spans="1:26" ht="18" customHeight="1" x14ac:dyDescent="0.25">
      <c r="A72" s="37"/>
      <c r="B72" s="37"/>
      <c r="C72" s="37"/>
      <c r="D72" s="37"/>
      <c r="E72" s="37"/>
      <c r="F72" s="37"/>
      <c r="G72" s="163"/>
      <c r="H72" s="37"/>
      <c r="I72" s="37"/>
      <c r="J72" s="37"/>
      <c r="K72" s="37"/>
      <c r="L72" s="154"/>
      <c r="M72" s="37"/>
      <c r="N72" s="37"/>
      <c r="O72" s="37"/>
      <c r="P72" s="37"/>
      <c r="Q72" s="37"/>
      <c r="R72" s="37"/>
      <c r="S72" s="37"/>
      <c r="T72" s="37"/>
      <c r="U72" s="37"/>
      <c r="V72" s="37"/>
      <c r="W72" s="37"/>
      <c r="X72" s="37"/>
      <c r="Y72" s="37"/>
    </row>
    <row r="73" spans="1:26" ht="18" customHeight="1" x14ac:dyDescent="0.25">
      <c r="A73" s="37"/>
      <c r="B73" s="37"/>
      <c r="C73" s="37"/>
      <c r="D73" s="37"/>
      <c r="E73" s="37"/>
      <c r="F73" s="37"/>
      <c r="G73" s="163"/>
      <c r="H73" s="37"/>
      <c r="I73" s="37"/>
      <c r="J73" s="37"/>
      <c r="K73" s="37"/>
      <c r="L73" s="154"/>
      <c r="M73" s="37"/>
      <c r="N73" s="37"/>
      <c r="O73" s="37"/>
      <c r="P73" s="37"/>
      <c r="Q73" s="37"/>
      <c r="R73" s="37"/>
      <c r="S73" s="37"/>
      <c r="T73" s="37"/>
      <c r="U73" s="37"/>
      <c r="V73" s="37"/>
      <c r="W73" s="37"/>
      <c r="X73" s="37"/>
      <c r="Y73" s="37"/>
    </row>
    <row r="74" spans="1:26" ht="21.75" customHeight="1" x14ac:dyDescent="0.25">
      <c r="A74" s="37"/>
      <c r="B74" s="37"/>
      <c r="C74" s="37"/>
      <c r="D74" s="37"/>
      <c r="E74" s="37"/>
      <c r="F74" s="37"/>
      <c r="G74" s="163"/>
      <c r="H74" s="164"/>
      <c r="I74" s="37"/>
      <c r="J74" s="37"/>
      <c r="K74" s="37"/>
      <c r="L74" s="154"/>
      <c r="M74" s="37"/>
      <c r="N74" s="37"/>
      <c r="O74" s="37"/>
      <c r="P74" s="37"/>
      <c r="Q74" s="37"/>
      <c r="R74" s="37"/>
      <c r="S74" s="37"/>
      <c r="T74" s="37"/>
      <c r="U74" s="37"/>
      <c r="V74" s="37"/>
      <c r="W74" s="37"/>
      <c r="X74" s="37"/>
      <c r="Y74" s="37"/>
    </row>
    <row r="75" spans="1:26" ht="27.75" customHeight="1" x14ac:dyDescent="0.25">
      <c r="A75" s="37"/>
      <c r="B75" s="37"/>
      <c r="C75" s="37"/>
      <c r="D75" s="37"/>
      <c r="E75" s="37"/>
      <c r="F75" s="37"/>
      <c r="G75" s="163"/>
      <c r="H75" s="37"/>
      <c r="I75" s="37"/>
      <c r="J75" s="37"/>
      <c r="K75" s="37"/>
      <c r="L75" s="162"/>
      <c r="M75" s="37"/>
      <c r="N75" s="37"/>
      <c r="O75" s="37"/>
      <c r="P75" s="37"/>
      <c r="Q75" s="37"/>
      <c r="R75" s="37"/>
      <c r="S75" s="37"/>
      <c r="T75" s="37"/>
      <c r="U75" s="37"/>
      <c r="V75" s="37"/>
      <c r="W75" s="37"/>
      <c r="X75" s="37"/>
      <c r="Y75" s="37"/>
    </row>
    <row r="76" spans="1:26" ht="23.25" customHeight="1" x14ac:dyDescent="0.25">
      <c r="A76" s="37"/>
      <c r="B76" s="37"/>
      <c r="C76" s="37"/>
      <c r="D76" s="37"/>
      <c r="E76" s="37"/>
      <c r="F76" s="37"/>
      <c r="G76" s="163"/>
      <c r="H76" s="37"/>
      <c r="I76" s="37"/>
      <c r="J76" s="37"/>
      <c r="K76" s="37"/>
      <c r="L76" s="162"/>
      <c r="M76" s="37"/>
      <c r="N76" s="37"/>
      <c r="O76" s="37"/>
      <c r="P76" s="37"/>
      <c r="Q76" s="37"/>
      <c r="R76" s="37"/>
      <c r="S76" s="37"/>
      <c r="T76" s="37"/>
      <c r="U76" s="37"/>
      <c r="V76" s="37"/>
      <c r="W76" s="37"/>
      <c r="X76" s="37"/>
      <c r="Y76" s="37"/>
      <c r="Z76" s="165"/>
    </row>
    <row r="77" spans="1:26" ht="37.5" customHeight="1" thickBot="1" x14ac:dyDescent="0.3">
      <c r="B77" s="166"/>
      <c r="C77" s="51">
        <v>2026</v>
      </c>
      <c r="D77" s="51">
        <v>2027</v>
      </c>
      <c r="E77" s="51">
        <v>2028</v>
      </c>
      <c r="F77" s="51">
        <v>2029</v>
      </c>
      <c r="G77" s="51">
        <v>2030</v>
      </c>
      <c r="H77" s="51">
        <v>2031</v>
      </c>
      <c r="I77" s="51">
        <v>2032</v>
      </c>
      <c r="J77" s="51">
        <v>2033</v>
      </c>
      <c r="K77" s="51">
        <v>2034</v>
      </c>
      <c r="L77" s="51">
        <v>2035</v>
      </c>
      <c r="M77" s="51">
        <v>2036</v>
      </c>
      <c r="N77" s="51">
        <v>2037</v>
      </c>
      <c r="O77" s="51">
        <v>2040</v>
      </c>
      <c r="P77" s="51">
        <v>2041</v>
      </c>
      <c r="Q77" s="51">
        <v>2042</v>
      </c>
      <c r="R77" s="51">
        <v>2046</v>
      </c>
      <c r="S77" s="51">
        <v>2049</v>
      </c>
      <c r="T77" s="51">
        <v>2050</v>
      </c>
      <c r="U77" s="51">
        <v>2055</v>
      </c>
      <c r="V77" s="51">
        <v>2058</v>
      </c>
      <c r="W77" s="51">
        <v>2062</v>
      </c>
      <c r="X77" s="51" t="s">
        <v>48</v>
      </c>
    </row>
    <row r="78" spans="1:26" s="167" customFormat="1" ht="58.5" customHeight="1" thickTop="1" thickBot="1" x14ac:dyDescent="0.3">
      <c r="B78" s="168" t="s">
        <v>92</v>
      </c>
      <c r="C78" s="69">
        <v>6500.8521686455761</v>
      </c>
      <c r="D78" s="69">
        <v>14363.023347923967</v>
      </c>
      <c r="E78" s="69">
        <v>11211.954474897415</v>
      </c>
      <c r="F78" s="69">
        <v>12671.662138037284</v>
      </c>
      <c r="G78" s="69">
        <v>16227.277754964747</v>
      </c>
      <c r="H78" s="69">
        <v>10254.073523972613</v>
      </c>
      <c r="I78" s="69">
        <v>8044.2515529849634</v>
      </c>
      <c r="J78" s="69">
        <v>14578.933398568894</v>
      </c>
      <c r="K78" s="69">
        <v>4578.6112688607955</v>
      </c>
      <c r="L78" s="69">
        <v>12879.448177044655</v>
      </c>
      <c r="M78" s="69">
        <v>4483.8541111509121</v>
      </c>
      <c r="N78" s="69"/>
      <c r="O78" s="69">
        <v>7340.9809506335714</v>
      </c>
      <c r="P78" s="69"/>
      <c r="Q78" s="69">
        <v>13687.252214077484</v>
      </c>
      <c r="R78" s="69">
        <v>11132.726526118979</v>
      </c>
      <c r="S78" s="69"/>
      <c r="T78" s="69">
        <v>5799.3364028994874</v>
      </c>
      <c r="U78" s="69"/>
      <c r="V78" s="69">
        <v>4288.1558722198433</v>
      </c>
      <c r="W78" s="69"/>
      <c r="X78" s="170">
        <v>158042.39388300123</v>
      </c>
      <c r="Y78" s="27"/>
      <c r="Z78" s="27"/>
    </row>
    <row r="79" spans="1:26" s="167" customFormat="1" ht="57" customHeight="1" thickTop="1" thickBot="1" x14ac:dyDescent="0.3">
      <c r="B79" s="171" t="s">
        <v>33</v>
      </c>
      <c r="C79" s="60"/>
      <c r="D79" s="60">
        <v>5749.7784901637006</v>
      </c>
      <c r="E79" s="60"/>
      <c r="F79" s="60">
        <v>3919.7312194709502</v>
      </c>
      <c r="G79" s="60"/>
      <c r="H79" s="60">
        <v>8165.475849219536</v>
      </c>
      <c r="I79" s="60"/>
      <c r="J79" s="60">
        <v>4392.1181331164253</v>
      </c>
      <c r="K79" s="60"/>
      <c r="L79" s="60">
        <v>9237.4689400944171</v>
      </c>
      <c r="M79" s="60"/>
      <c r="N79" s="60">
        <v>13402.886784163133</v>
      </c>
      <c r="O79" s="60"/>
      <c r="P79" s="60">
        <v>2535.3818145267946</v>
      </c>
      <c r="Q79" s="60"/>
      <c r="R79" s="60"/>
      <c r="S79" s="60">
        <v>9738.573875228949</v>
      </c>
      <c r="T79" s="60"/>
      <c r="U79" s="60">
        <v>3412.0908142191392</v>
      </c>
      <c r="V79" s="60"/>
      <c r="W79" s="60">
        <v>8225.9252360464925</v>
      </c>
      <c r="X79" s="173">
        <v>68779.431156249528</v>
      </c>
      <c r="Y79" s="27"/>
      <c r="Z79" s="27"/>
    </row>
    <row r="80" spans="1:26" s="167" customFormat="1" ht="57" hidden="1" customHeight="1" x14ac:dyDescent="0.25">
      <c r="B80" s="174" t="s">
        <v>93</v>
      </c>
      <c r="C80" s="175"/>
      <c r="D80" s="176"/>
      <c r="E80" s="177"/>
      <c r="F80" s="177"/>
      <c r="G80" s="177"/>
      <c r="H80" s="177"/>
      <c r="I80" s="177"/>
      <c r="J80" s="177"/>
      <c r="K80" s="177"/>
      <c r="L80" s="60"/>
      <c r="M80" s="60"/>
      <c r="N80" s="60"/>
      <c r="O80" s="60"/>
      <c r="P80" s="60"/>
      <c r="Q80" s="60"/>
      <c r="R80" s="60"/>
      <c r="S80" s="178"/>
      <c r="T80" s="60"/>
      <c r="U80" s="178"/>
      <c r="V80" s="178"/>
      <c r="W80" s="178"/>
      <c r="X80" s="178"/>
      <c r="Y80" s="27"/>
      <c r="Z80" s="27"/>
    </row>
    <row r="81" spans="2:26" s="167" customFormat="1" ht="57" customHeight="1" thickTop="1" thickBot="1" x14ac:dyDescent="0.3">
      <c r="B81" s="171" t="s">
        <v>48</v>
      </c>
      <c r="C81" s="179">
        <v>6500.8521686455761</v>
      </c>
      <c r="D81" s="179">
        <v>20112.801838087667</v>
      </c>
      <c r="E81" s="179">
        <v>11211.954474897415</v>
      </c>
      <c r="F81" s="179">
        <v>16591.393357508234</v>
      </c>
      <c r="G81" s="179">
        <v>16227.277754964747</v>
      </c>
      <c r="H81" s="179">
        <v>18419.549373192149</v>
      </c>
      <c r="I81" s="179">
        <v>8044.2515529849634</v>
      </c>
      <c r="J81" s="179">
        <v>18971.05153168532</v>
      </c>
      <c r="K81" s="179">
        <v>4578.6112688607955</v>
      </c>
      <c r="L81" s="179">
        <v>22116.91711713907</v>
      </c>
      <c r="M81" s="179">
        <v>4483.8541111509121</v>
      </c>
      <c r="N81" s="179">
        <v>13402.886784163133</v>
      </c>
      <c r="O81" s="179">
        <v>7340.9809506335714</v>
      </c>
      <c r="P81" s="179">
        <v>2535.3818145267946</v>
      </c>
      <c r="Q81" s="179">
        <v>13687.252214077484</v>
      </c>
      <c r="R81" s="179">
        <v>11132.726526118979</v>
      </c>
      <c r="S81" s="179">
        <v>9738.573875228949</v>
      </c>
      <c r="T81" s="179">
        <v>5799.3364028994874</v>
      </c>
      <c r="U81" s="179">
        <v>3412.0908142191392</v>
      </c>
      <c r="V81" s="179">
        <v>4288.1558722198433</v>
      </c>
      <c r="W81" s="179">
        <v>8225.9252360464925</v>
      </c>
      <c r="X81" s="179">
        <v>226821.82503925078</v>
      </c>
      <c r="Y81" s="81"/>
      <c r="Z81" s="27"/>
    </row>
    <row r="82" spans="2:26" s="167" customFormat="1" ht="58.5" customHeight="1" thickTop="1" x14ac:dyDescent="0.25">
      <c r="B82" s="168" t="s">
        <v>94</v>
      </c>
      <c r="C82" s="181">
        <v>2.866061133015143E-2</v>
      </c>
      <c r="D82" s="181">
        <v>8.8672251158402465E-2</v>
      </c>
      <c r="E82" s="181">
        <v>4.9430668644682769E-2</v>
      </c>
      <c r="F82" s="181">
        <v>7.3147252715373173E-2</v>
      </c>
      <c r="G82" s="181">
        <v>7.1541959210303818E-2</v>
      </c>
      <c r="H82" s="181">
        <v>8.1207129737205425E-2</v>
      </c>
      <c r="I82" s="181">
        <v>3.5465068458879263E-2</v>
      </c>
      <c r="J82" s="181">
        <v>8.3638563125053952E-2</v>
      </c>
      <c r="K82" s="181">
        <v>2.0185937874666521E-2</v>
      </c>
      <c r="L82" s="181">
        <v>9.7507888023173298E-2</v>
      </c>
      <c r="M82" s="181">
        <v>1.97681775568775E-2</v>
      </c>
      <c r="N82" s="181">
        <v>5.9089934497457669E-2</v>
      </c>
      <c r="O82" s="181">
        <v>3.2364526426693019E-2</v>
      </c>
      <c r="P82" s="181">
        <v>1.1177856513975475E-2</v>
      </c>
      <c r="Q82" s="181">
        <v>6.0343629682500566E-2</v>
      </c>
      <c r="R82" s="181">
        <v>4.9081372677397761E-2</v>
      </c>
      <c r="S82" s="181">
        <v>4.2934906610259928E-2</v>
      </c>
      <c r="T82" s="181">
        <v>2.5567805928269606E-2</v>
      </c>
      <c r="U82" s="181">
        <v>1.5043044529020468E-2</v>
      </c>
      <c r="V82" s="181">
        <v>1.8905393568179746E-2</v>
      </c>
      <c r="W82" s="181">
        <v>3.6266021731475896E-2</v>
      </c>
      <c r="X82" s="223">
        <v>1</v>
      </c>
      <c r="Y82" s="27"/>
      <c r="Z82" s="27"/>
    </row>
    <row r="83" spans="2:26" s="186" customFormat="1" ht="18" customHeight="1" x14ac:dyDescent="0.25">
      <c r="B83" s="182" t="s">
        <v>61</v>
      </c>
      <c r="C83" s="183" t="s">
        <v>95</v>
      </c>
      <c r="D83" s="184"/>
      <c r="E83" s="184"/>
      <c r="F83" s="184"/>
      <c r="G83" s="183"/>
      <c r="H83" s="184"/>
      <c r="I83" s="184"/>
      <c r="J83" s="185"/>
      <c r="K83" s="185"/>
      <c r="L83" s="185"/>
      <c r="M83" s="185"/>
      <c r="V83" s="37"/>
      <c r="W83" s="37"/>
      <c r="Y83" s="99"/>
      <c r="Z83" s="27"/>
    </row>
    <row r="84" spans="2:26" ht="20.25" x14ac:dyDescent="0.25">
      <c r="B84" s="183" t="s">
        <v>96</v>
      </c>
      <c r="C84" s="187"/>
      <c r="D84" s="187"/>
      <c r="E84" s="187"/>
      <c r="F84" s="184"/>
      <c r="G84" s="187"/>
      <c r="H84" s="187"/>
      <c r="I84" s="187"/>
      <c r="J84" s="163"/>
      <c r="K84" s="163"/>
      <c r="L84" s="188"/>
      <c r="M84" s="188"/>
      <c r="N84" s="185"/>
      <c r="O84" s="185"/>
      <c r="P84" s="185"/>
      <c r="Q84" s="185"/>
      <c r="R84" s="185"/>
      <c r="S84" s="185"/>
      <c r="T84" s="185"/>
      <c r="U84" s="185"/>
      <c r="V84" s="185"/>
      <c r="W84" s="185"/>
      <c r="X84" s="37"/>
      <c r="Y84" s="185"/>
      <c r="Z84" s="185"/>
    </row>
    <row r="85" spans="2:26" ht="20.25" x14ac:dyDescent="0.25">
      <c r="B85" s="183" t="s">
        <v>97</v>
      </c>
      <c r="C85" s="183" t="s">
        <v>98</v>
      </c>
      <c r="D85" s="187"/>
      <c r="E85" s="187"/>
      <c r="F85" s="187"/>
      <c r="G85" s="183"/>
      <c r="H85" s="187"/>
      <c r="I85" s="187"/>
      <c r="J85" s="163"/>
      <c r="K85" s="37"/>
      <c r="L85" s="163"/>
      <c r="M85" s="37"/>
      <c r="N85" s="188"/>
      <c r="O85" s="190"/>
      <c r="P85" s="190"/>
      <c r="Q85" s="190"/>
      <c r="R85" s="37"/>
      <c r="S85" s="37"/>
      <c r="T85" s="37"/>
      <c r="U85" s="191"/>
      <c r="V85" s="191"/>
      <c r="W85" s="191"/>
      <c r="X85" s="37"/>
      <c r="Y85" s="192"/>
      <c r="Z85" s="192"/>
    </row>
    <row r="86" spans="2:26" ht="18" x14ac:dyDescent="0.25">
      <c r="B86" s="191"/>
      <c r="C86" s="191"/>
      <c r="D86" s="191"/>
      <c r="E86" s="191"/>
      <c r="F86" s="163"/>
      <c r="G86" s="163"/>
      <c r="H86" s="163"/>
      <c r="I86" s="191"/>
      <c r="J86" s="163"/>
      <c r="K86" s="163"/>
      <c r="L86" s="163"/>
      <c r="M86" s="37"/>
      <c r="N86" s="163"/>
      <c r="O86" s="163"/>
      <c r="P86" s="163"/>
      <c r="Q86" s="163"/>
      <c r="R86" s="190"/>
      <c r="S86" s="190"/>
      <c r="T86" s="190"/>
      <c r="U86" s="190"/>
      <c r="V86" s="37"/>
      <c r="W86" s="191"/>
      <c r="X86" s="193"/>
      <c r="Y86" s="194"/>
      <c r="Z86" s="194"/>
    </row>
    <row r="87" spans="2:26" ht="21" customHeight="1" x14ac:dyDescent="0.25">
      <c r="B87" s="37"/>
      <c r="C87" s="37"/>
      <c r="D87" s="37"/>
      <c r="E87" s="37"/>
      <c r="F87" s="37"/>
      <c r="G87" s="163"/>
      <c r="H87" s="37"/>
      <c r="I87" s="37"/>
      <c r="J87" s="37"/>
      <c r="K87" s="37"/>
      <c r="L87" s="162"/>
      <c r="M87" s="37"/>
      <c r="N87" s="37"/>
      <c r="O87" s="37"/>
      <c r="P87" s="37"/>
      <c r="Q87" s="37"/>
      <c r="R87" s="37"/>
      <c r="S87" s="37"/>
      <c r="T87" s="37"/>
      <c r="U87" s="37"/>
      <c r="V87" s="37"/>
      <c r="W87" s="37"/>
      <c r="X87" s="37"/>
    </row>
    <row r="88" spans="2:26" ht="21" customHeight="1" x14ac:dyDescent="0.25">
      <c r="B88" s="195" t="s">
        <v>99</v>
      </c>
      <c r="C88" s="196"/>
      <c r="D88" s="196"/>
      <c r="E88" s="196"/>
      <c r="F88" s="196"/>
      <c r="G88" s="196"/>
      <c r="H88" s="196"/>
      <c r="I88" s="196"/>
      <c r="J88" s="196"/>
      <c r="K88" s="196"/>
      <c r="L88" s="196"/>
      <c r="M88" s="196"/>
      <c r="N88" s="196"/>
      <c r="O88" s="196"/>
      <c r="P88" s="196"/>
      <c r="Q88" s="196"/>
      <c r="R88" s="196"/>
      <c r="S88" s="196"/>
      <c r="T88" s="196"/>
      <c r="U88" s="196"/>
      <c r="V88" s="196"/>
      <c r="W88" s="196"/>
      <c r="X88" s="196"/>
      <c r="Y88" s="196"/>
    </row>
    <row r="89" spans="2:26" ht="18.75" customHeight="1" x14ac:dyDescent="0.25">
      <c r="B89" s="195"/>
      <c r="C89" s="196"/>
      <c r="D89" s="196"/>
      <c r="E89" s="196"/>
      <c r="F89" s="196"/>
      <c r="G89" s="196"/>
      <c r="H89" s="196"/>
      <c r="I89" s="196"/>
      <c r="J89" s="196"/>
      <c r="K89" s="196"/>
      <c r="L89" s="196"/>
      <c r="M89" s="196"/>
      <c r="N89" s="196"/>
      <c r="O89" s="196"/>
      <c r="P89" s="196"/>
      <c r="Q89" s="196"/>
      <c r="R89" s="196"/>
      <c r="S89" s="196"/>
      <c r="T89" s="196"/>
      <c r="U89" s="196"/>
      <c r="V89" s="196"/>
      <c r="W89" s="196"/>
      <c r="X89" s="196"/>
      <c r="Y89" s="196"/>
    </row>
    <row r="90" spans="2:26" ht="18.75" customHeight="1" x14ac:dyDescent="0.25">
      <c r="B90" s="195"/>
      <c r="C90" s="196"/>
      <c r="D90" s="196"/>
      <c r="E90" s="196"/>
      <c r="F90" s="196"/>
      <c r="G90" s="196"/>
      <c r="H90" s="196"/>
      <c r="I90" s="196"/>
      <c r="J90" s="196"/>
      <c r="K90" s="196"/>
      <c r="L90" s="196"/>
      <c r="M90" s="196"/>
      <c r="N90" s="196"/>
      <c r="O90" s="196"/>
      <c r="P90" s="196"/>
      <c r="Q90" s="196"/>
      <c r="R90" s="196"/>
      <c r="S90" s="196"/>
      <c r="T90" s="196"/>
      <c r="U90" s="196"/>
      <c r="V90" s="196"/>
      <c r="W90" s="196"/>
      <c r="X90" s="196"/>
      <c r="Y90" s="196"/>
    </row>
    <row r="91" spans="2:26" ht="18.75" customHeight="1" x14ac:dyDescent="0.25">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row>
    <row r="92" spans="2:26" ht="49.5" customHeight="1" x14ac:dyDescent="0.25">
      <c r="B92" s="195"/>
      <c r="C92" s="196"/>
      <c r="D92" s="196"/>
      <c r="E92" s="196"/>
      <c r="F92" s="196"/>
      <c r="G92" s="196"/>
      <c r="H92" s="196"/>
      <c r="I92" s="196"/>
      <c r="J92" s="196"/>
      <c r="K92" s="196"/>
      <c r="L92" s="196"/>
      <c r="M92" s="196"/>
      <c r="N92" s="196"/>
      <c r="O92" s="196"/>
      <c r="P92" s="196"/>
      <c r="Q92" s="196"/>
      <c r="R92" s="196"/>
      <c r="S92" s="196"/>
      <c r="T92" s="196"/>
      <c r="U92" s="196"/>
      <c r="V92" s="196"/>
      <c r="W92" s="196"/>
      <c r="X92" s="196"/>
      <c r="Y92" s="196"/>
    </row>
    <row r="93" spans="2:26" ht="19.5" customHeight="1" x14ac:dyDescent="0.25">
      <c r="B93" s="197"/>
      <c r="C93" s="197"/>
      <c r="D93" s="197"/>
      <c r="E93" s="197"/>
      <c r="F93" s="197"/>
      <c r="G93" s="197"/>
      <c r="H93" s="197"/>
      <c r="I93" s="197"/>
      <c r="J93" s="197"/>
      <c r="K93" s="197"/>
      <c r="L93" s="197"/>
      <c r="M93" s="197"/>
      <c r="N93" s="197"/>
      <c r="O93" s="197"/>
      <c r="P93" s="197"/>
      <c r="Q93" s="197"/>
      <c r="R93" s="197"/>
      <c r="S93" s="197"/>
      <c r="T93" s="197"/>
      <c r="U93" s="197"/>
      <c r="V93" s="197"/>
      <c r="W93" s="197"/>
      <c r="X93" s="37"/>
    </row>
    <row r="94" spans="2:26" ht="18" x14ac:dyDescent="0.25">
      <c r="B94" s="37"/>
      <c r="C94" s="37"/>
      <c r="D94" s="37"/>
      <c r="E94" s="37"/>
      <c r="F94" s="37"/>
      <c r="G94" s="37"/>
      <c r="H94" s="37"/>
      <c r="I94" s="37"/>
      <c r="J94" s="37"/>
      <c r="K94" s="37"/>
      <c r="L94" s="37"/>
      <c r="M94" s="37"/>
      <c r="N94" s="37"/>
      <c r="O94" s="37"/>
      <c r="P94" s="37"/>
      <c r="Q94" s="37"/>
      <c r="R94" s="37"/>
      <c r="S94" s="37"/>
      <c r="T94" s="37"/>
      <c r="U94" s="37"/>
      <c r="V94" s="37"/>
      <c r="W94" s="37"/>
      <c r="X94" s="37"/>
    </row>
    <row r="95" spans="2:26" ht="19.5" customHeight="1" x14ac:dyDescent="0.25"/>
    <row r="195" spans="1:1" ht="0" hidden="1" customHeight="1" x14ac:dyDescent="0.25">
      <c r="A195" s="199" t="e">
        <v>#N/A</v>
      </c>
    </row>
    <row r="197" spans="1:1" ht="0" hidden="1" customHeight="1" x14ac:dyDescent="0.25">
      <c r="A197" s="27" t="e">
        <v>#N/A</v>
      </c>
    </row>
    <row r="210" spans="1:1" ht="0" hidden="1" customHeight="1" x14ac:dyDescent="0.25">
      <c r="A210" s="27">
        <v>0</v>
      </c>
    </row>
    <row r="255" spans="5:5" ht="0" hidden="1" customHeight="1" x14ac:dyDescent="0.25">
      <c r="E255" s="27" t="s">
        <v>7</v>
      </c>
    </row>
    <row r="256" spans="5:5" ht="0" hidden="1" customHeight="1" x14ac:dyDescent="0.25">
      <c r="E256" s="27" t="s">
        <v>7</v>
      </c>
    </row>
    <row r="260" spans="9:17" ht="0" hidden="1" customHeight="1" x14ac:dyDescent="0.25">
      <c r="I260" s="27">
        <v>4404999.7</v>
      </c>
      <c r="L260" s="27"/>
      <c r="Q260" s="21">
        <v>4404999.7</v>
      </c>
    </row>
    <row r="261" spans="9:17" ht="0" hidden="1" customHeight="1" x14ac:dyDescent="0.25">
      <c r="I261" s="27">
        <v>3849999.7</v>
      </c>
      <c r="L261" s="27"/>
      <c r="Q261" s="22">
        <v>3849999.7</v>
      </c>
    </row>
    <row r="262" spans="9:17" ht="0" hidden="1" customHeight="1" x14ac:dyDescent="0.25">
      <c r="I262" s="27">
        <v>2849999.9</v>
      </c>
      <c r="L262" s="27"/>
      <c r="Q262" s="21">
        <v>2849999.9</v>
      </c>
    </row>
    <row r="263" spans="9:17" ht="0" hidden="1" customHeight="1" x14ac:dyDescent="0.25">
      <c r="I263" s="27">
        <v>1499999.9</v>
      </c>
      <c r="L263" s="27"/>
      <c r="Q263" s="22">
        <v>1499999.9</v>
      </c>
    </row>
    <row r="264" spans="9:17" ht="0" hidden="1" customHeight="1" x14ac:dyDescent="0.25">
      <c r="I264" s="27">
        <v>3993634.1901624901</v>
      </c>
      <c r="L264" s="27"/>
      <c r="Q264" s="21">
        <v>3993634.1901624901</v>
      </c>
    </row>
    <row r="265" spans="9:17" ht="0" hidden="1" customHeight="1" x14ac:dyDescent="0.25">
      <c r="I265" s="27">
        <v>33486459.399999999</v>
      </c>
      <c r="L265" s="27"/>
      <c r="Q265" s="22">
        <v>33486459.399999999</v>
      </c>
    </row>
    <row r="266" spans="9:17" ht="0" hidden="1" customHeight="1" x14ac:dyDescent="0.25">
      <c r="I266" s="27">
        <v>25779227.5</v>
      </c>
      <c r="L266" s="27"/>
      <c r="Q266" s="21">
        <v>25779227.5</v>
      </c>
    </row>
    <row r="267" spans="9:17" ht="0" hidden="1" customHeight="1" x14ac:dyDescent="0.25">
      <c r="I267" s="27">
        <v>19952831.899999999</v>
      </c>
      <c r="L267" s="27"/>
      <c r="Q267" s="22">
        <v>19952831.899999999</v>
      </c>
    </row>
    <row r="268" spans="9:17" ht="0" hidden="1" customHeight="1" x14ac:dyDescent="0.25">
      <c r="I268" s="27">
        <v>28778993.899999999</v>
      </c>
      <c r="L268" s="27"/>
      <c r="Q268" s="21">
        <v>28778993.899999999</v>
      </c>
    </row>
    <row r="269" spans="9:17" ht="0" hidden="1" customHeight="1" x14ac:dyDescent="0.25">
      <c r="I269" s="27">
        <v>9346857.9000000004</v>
      </c>
      <c r="L269" s="27"/>
      <c r="Q269" s="22">
        <v>9346857.9000000004</v>
      </c>
    </row>
    <row r="270" spans="9:17" ht="0" hidden="1" customHeight="1" x14ac:dyDescent="0.25">
      <c r="I270" s="27">
        <v>31116142.199999999</v>
      </c>
      <c r="L270" s="27"/>
      <c r="Q270" s="21">
        <v>31116142.199999999</v>
      </c>
    </row>
    <row r="271" spans="9:17" ht="0" hidden="1" customHeight="1" x14ac:dyDescent="0.25">
      <c r="I271" s="27">
        <v>19279119.899999999</v>
      </c>
      <c r="L271" s="27"/>
      <c r="Q271" s="22">
        <v>19279119.899999999</v>
      </c>
    </row>
    <row r="272" spans="9:17" ht="0" hidden="1" customHeight="1" x14ac:dyDescent="0.25">
      <c r="I272" s="27">
        <v>20041003.699999999</v>
      </c>
      <c r="L272" s="27"/>
      <c r="Q272" s="21">
        <v>20041003.699999999</v>
      </c>
    </row>
    <row r="273" spans="9:17" ht="0" hidden="1" customHeight="1" x14ac:dyDescent="0.25">
      <c r="I273" s="27">
        <v>15852849.5</v>
      </c>
      <c r="L273" s="27"/>
      <c r="Q273" s="22">
        <v>15852849.5</v>
      </c>
    </row>
    <row r="274" spans="9:17" ht="0" hidden="1" customHeight="1" x14ac:dyDescent="0.25">
      <c r="L274" s="27"/>
      <c r="Q274" s="22">
        <v>13634743.710934501</v>
      </c>
    </row>
    <row r="275" spans="9:17" ht="0" hidden="1" customHeight="1" x14ac:dyDescent="0.25">
      <c r="L275" s="27"/>
      <c r="Q275" s="21">
        <v>28722926.36108252</v>
      </c>
    </row>
    <row r="276" spans="9:17" ht="0" hidden="1" customHeight="1" x14ac:dyDescent="0.25">
      <c r="L276" s="27"/>
      <c r="Q276" s="22">
        <v>10821057.201114999</v>
      </c>
    </row>
    <row r="277" spans="9:17" ht="0" hidden="1" customHeight="1" x14ac:dyDescent="0.25">
      <c r="L277" s="27"/>
      <c r="Q277" s="21">
        <v>18130534.675384603</v>
      </c>
    </row>
    <row r="278" spans="9:17" ht="0" hidden="1" customHeight="1" x14ac:dyDescent="0.25">
      <c r="L278" s="27"/>
      <c r="Q278" s="22">
        <v>1133099.3419571</v>
      </c>
    </row>
    <row r="279" spans="9:17" ht="0" hidden="1" customHeight="1" x14ac:dyDescent="0.25">
      <c r="L279" s="27"/>
      <c r="Q279" s="21">
        <v>11583052.339476099</v>
      </c>
    </row>
    <row r="280" spans="9:17" ht="0" hidden="1" customHeight="1" x14ac:dyDescent="0.25">
      <c r="I280" s="27">
        <v>13634743.710934501</v>
      </c>
      <c r="L280" s="27"/>
      <c r="Q280" s="22">
        <v>15982374.067907801</v>
      </c>
    </row>
    <row r="281" spans="9:17" ht="0" hidden="1" customHeight="1" x14ac:dyDescent="0.25">
      <c r="I281" s="27">
        <v>28722926.36108252</v>
      </c>
      <c r="L281" s="27"/>
      <c r="Q281" s="21">
        <v>7621421.5479605002</v>
      </c>
    </row>
    <row r="282" spans="9:17" ht="0" hidden="1" customHeight="1" x14ac:dyDescent="0.25">
      <c r="I282" s="27">
        <v>10821057.201114999</v>
      </c>
      <c r="Q282" s="22">
        <v>3978996.9184399</v>
      </c>
    </row>
    <row r="283" spans="9:17" ht="0" hidden="1" customHeight="1" x14ac:dyDescent="0.25">
      <c r="I283" s="27">
        <v>18130534.675384603</v>
      </c>
    </row>
    <row r="284" spans="9:17" ht="0" hidden="1" customHeight="1" x14ac:dyDescent="0.25">
      <c r="I284" s="27">
        <v>1133099.3419571</v>
      </c>
    </row>
    <row r="285" spans="9:17" ht="0" hidden="1" customHeight="1" x14ac:dyDescent="0.25">
      <c r="I285" s="27">
        <v>11583052.339476099</v>
      </c>
    </row>
    <row r="286" spans="9:17" ht="0" hidden="1" customHeight="1" x14ac:dyDescent="0.25">
      <c r="I286" s="27">
        <v>15982374.067907801</v>
      </c>
    </row>
    <row r="287" spans="9:17" ht="0" hidden="1" customHeight="1" x14ac:dyDescent="0.25">
      <c r="I287" s="27">
        <v>7621421.5479605002</v>
      </c>
    </row>
    <row r="288" spans="9:17" ht="0" hidden="1" customHeight="1" x14ac:dyDescent="0.25">
      <c r="I288" s="27">
        <v>3978996.9184399</v>
      </c>
    </row>
  </sheetData>
  <mergeCells count="16">
    <mergeCell ref="J54:K54"/>
    <mergeCell ref="B88:Y92"/>
    <mergeCell ref="D48:I48"/>
    <mergeCell ref="D49:E49"/>
    <mergeCell ref="D50:I50"/>
    <mergeCell ref="D51:I51"/>
    <mergeCell ref="D52:I52"/>
    <mergeCell ref="B54:C54"/>
    <mergeCell ref="D54:E54"/>
    <mergeCell ref="F54:G54"/>
    <mergeCell ref="R7:W7"/>
    <mergeCell ref="D8:E18"/>
    <mergeCell ref="D19:I19"/>
    <mergeCell ref="D20:E36"/>
    <mergeCell ref="D37:I37"/>
    <mergeCell ref="D38:E4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Ruiz Pinzón</dc:creator>
  <cp:lastModifiedBy>José Miguel Ruiz Pinzón</cp:lastModifiedBy>
  <dcterms:created xsi:type="dcterms:W3CDTF">2026-06-30T16:13:26Z</dcterms:created>
  <dcterms:modified xsi:type="dcterms:W3CDTF">2026-06-30T16:15:00Z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2026-06-30T16:14:59Z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c6607b73-4a46-4aca-b893-d2b4a751d3a9</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