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thomas\Documents\"/>
    </mc:Choice>
  </mc:AlternateContent>
  <bookViews>
    <workbookView xWindow="32760" yWindow="32760" windowWidth="20490" windowHeight="6885" activeTab="1"/>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Vigentes'!$B$1:$V$75</definedName>
    <definedName name="TRM">'Emisiones Vigentes'!$M$6</definedName>
  </definedNames>
  <calcPr calcId="162913"/>
</workbook>
</file>

<file path=xl/calcChain.xml><?xml version="1.0" encoding="utf-8"?>
<calcChain xmlns="http://schemas.openxmlformats.org/spreadsheetml/2006/main">
  <c r="V62" i="2" l="1"/>
  <c r="S25" i="2"/>
  <c r="O10" i="2"/>
  <c r="T63" i="2"/>
  <c r="N25" i="2"/>
</calcChain>
</file>

<file path=xl/sharedStrings.xml><?xml version="1.0" encoding="utf-8"?>
<sst xmlns="http://schemas.openxmlformats.org/spreadsheetml/2006/main" count="165" uniqueCount="90">
  <si>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</si>
  <si>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</si>
  <si>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</si>
  <si>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</si>
  <si>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</si>
  <si>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</si>
  <si>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</si>
  <si>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</si>
  <si>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</si>
  <si>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</si>
  <si>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</si>
  <si>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</si>
  <si>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</si>
  <si>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</si>
  <si>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</si>
  <si>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</si>
  <si>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</si>
  <si>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</si>
  <si>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</si>
  <si>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</si>
  <si>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</si>
  <si>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</si>
  <si>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</si>
  <si>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</si>
  <si>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</si>
  <si>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</si>
  <si>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</si>
  <si>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Tasa Fija</t>
  </si>
  <si>
    <t>Pesos</t>
  </si>
  <si>
    <t xml:space="preserve">Corto Plazo </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</si>
  <si>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</si>
  <si>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</si>
  <si>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</si>
  <si>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</si>
  <si>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</si>
  <si>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</si>
  <si>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</si>
  <si>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</si>
  <si>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</si>
  <si>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</si>
  <si>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</si>
  <si>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</si>
  <si>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</si>
  <si>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Participación De Amortizaciones Sobre Saldo</t>
  </si>
  <si>
    <t>** Tasa calculadas con datos de INFOVAL a la fecha de corte</t>
  </si>
  <si>
    <t>Fuente: MHCP</t>
  </si>
  <si>
    <t>*Cupón valorado en pesos</t>
  </si>
  <si>
    <t>Correo Contacto: mci@minhacienda.gov.co; oricolombia@minhacienda.gov.co</t>
  </si>
  <si>
    <t>Contact E-mail: mci@minhacienda.gov.co; oricolombia@minhacienda.gov.co</t>
  </si>
  <si>
    <t>*Coupon valued in COP</t>
  </si>
  <si>
    <t>Source:    MHCP</t>
  </si>
  <si>
    <t xml:space="preserve">** Yield: Taken from INFOVAL at date </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</si>
  <si>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</si>
  <si>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</si>
  <si>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</si>
  <si>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</si>
  <si>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</si>
  <si>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</si>
  <si>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</si>
  <si>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</si>
  <si>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</si>
  <si>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</si>
  <si>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</si>
  <si>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</si>
  <si>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</si>
  <si>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</si>
  <si>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</si>
  <si>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</si>
  <si>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</si>
  <si>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</si>
  <si>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</si>
  <si>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</si>
  <si>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</si>
  <si>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</si>
  <si>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</si>
  <si>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</si>
  <si>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</si>
  <si>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</si>
  <si>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</si>
  <si>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</si>
  <si>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</si>
  <si>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</si>
  <si>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</si>
  <si>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</si>
  <si>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</si>
  <si>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Cotenido</t>
  </si>
  <si>
    <t>Fuentes</t>
  </si>
  <si>
    <t>Resumen de los Títulos de Tesorería (TES) Clase B vigentes a la fecha</t>
  </si>
  <si>
    <t>Subdirección de Financiamiento Interno de la Nación</t>
  </si>
  <si>
    <t>Dirección General de Crédito Público y Tesoro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</si>
</sst>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3" formatCode="#,##0.000"/>
  </numFmts>
  <fonts count="3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0"/>
      <color indexed="55"/>
      <name val="Arial Narrow"/>
      <family val="2"/>
    </font>
    <font>
      <b/>
      <sz val="14"/>
      <color theme="0"/>
      <name val="Arial"/>
      <family val="2"/>
    </font>
    <font>
      <b/>
      <sz val="20"/>
      <color theme="0"/>
      <name val="Arial"/>
      <family val="2"/>
    </font>
    <font>
      <sz val="20"/>
      <color theme="0"/>
      <name val="Arial"/>
      <family val="2"/>
    </font>
    <font>
      <b/>
      <sz val="16"/>
      <color theme="0"/>
      <name val="Arial"/>
      <family val="2"/>
    </font>
    <font>
      <b/>
      <sz val="16"/>
      <color rgb="FFFF0000"/>
      <name val="Arial"/>
      <family val="2"/>
    </font>
    <font>
      <b/>
      <sz val="17"/>
      <color theme="0"/>
      <name val="Arial"/>
      <family val="2"/>
    </font>
    <font>
      <sz val="12"/>
      <color theme="0"/>
      <name val="Arial"/>
      <family val="2"/>
    </font>
    <font>
      <b/>
      <sz val="20"/>
      <color rgb="FFFFFFFF"/>
      <name val="Arial"/>
      <family val="2"/>
    </font>
    <font>
      <b/>
      <sz val="16"/>
      <color theme="1"/>
      <name val="Arial"/>
      <family val="2"/>
    </font>
    <font>
      <b/>
      <sz val="14"/>
      <color rgb="FFFF0000"/>
      <name val="Arial"/>
      <family val="2"/>
    </font>
    <font>
      <sz val="14"/>
      <color rgb="FFFF0000"/>
      <name val="Arial"/>
      <family val="2"/>
    </font>
    <font>
      <sz val="14"/>
      <color theme="0"/>
      <name val="Arial"/>
      <family val="2"/>
    </font>
    <font>
      <sz val="16"/>
      <color theme="1" tint="0.249977111117893"/>
      <name val="Arial"/>
      <family val="2"/>
    </font>
  </fonts>
  <fills count="1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0" tint="-0.249977111117893"/>
        <bgColor indexed="64"/>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
    <xf numFmtId="0" fontId="0" fillId="0" borderId="0"/>
    <xf numFmtId="164" fontId="2" fillId="0" borderId="0" applyFont="0" applyFill="0" applyBorder="0" applyAlignment="0" applyProtection="0"/>
    <xf numFmtId="171" fontId="2" fillId="0" borderId="0" applyFont="0" applyFill="0" applyBorder="0" applyAlignment="0" applyProtection="0"/>
    <xf numFmtId="0" fontId="2" fillId="0" borderId="0"/>
    <xf numFmtId="9" fontId="2" fillId="0" borderId="0" applyFont="0" applyFill="0" applyBorder="0" applyAlignment="0" applyProtection="0"/>
  </cellStyleXfs>
  <cellXfs count="182">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1" applyFont="1" applyFill="1" applyAlignment="1" applyProtection="1">
      <alignment horizontal="center" vertical="center"/>
      <protection hidden="1"/>
    </xf>
    <xf numFmtId="0" fontId="3" fillId="3" borderId="0" xfId="0" applyFont="1" applyFill="1" applyAlignment="1" applyProtection="1">
      <alignment vertical="center"/>
      <protection hidden="1"/>
    </xf>
    <xf numFmtId="0" fontId="4" fillId="3" borderId="0" xfId="0" applyFont="1" applyFill="1" applyAlignment="1" applyProtection="1">
      <alignment vertical="center"/>
      <protection hidden="1"/>
    </xf>
    <xf numFmtId="0" fontId="5" fillId="3" borderId="0" xfId="0" applyFont="1" applyFill="1" applyAlignment="1" applyProtection="1">
      <alignment vertical="center"/>
      <protection hidden="1"/>
    </xf>
    <xf numFmtId="0" fontId="5" fillId="3" borderId="0" xfId="0" applyFont="1" applyFill="1" applyAlignment="1" applyProtection="1">
      <alignment vertical="center" wrapText="1"/>
      <protection hidden="1"/>
    </xf>
    <xf numFmtId="0" fontId="4"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164" fontId="21" fillId="0" borderId="0" xfId="1" applyFont="1" applyFill="1" applyBorder="1" applyAlignment="1" applyProtection="1">
      <alignment horizontal="center" vertical="center"/>
      <protection hidden="1"/>
    </xf>
    <xf numFmtId="0" fontId="5" fillId="0" borderId="0" xfId="0" applyFont="1" applyAlignment="1" applyProtection="1">
      <alignment horizontal="right" vertical="center" wrapText="1"/>
      <protection hidden="1"/>
    </xf>
    <xf numFmtId="0" fontId="5" fillId="2" borderId="0" xfId="0" applyFont="1" applyFill="1" applyAlignment="1" applyProtection="1">
      <alignment horizontal="right" vertical="center" wrapText="1"/>
      <protection hidden="1"/>
    </xf>
    <xf numFmtId="0" fontId="4" fillId="0" borderId="0" xfId="0" applyFont="1" applyAlignment="1" applyProtection="1">
      <alignment horizontal="left" vertical="center"/>
      <protection hidden="1"/>
    </xf>
    <xf numFmtId="165" fontId="4" fillId="0" borderId="0" xfId="0" applyNumberFormat="1" applyFont="1" applyAlignment="1" applyProtection="1">
      <alignment horizontal="left" vertical="center"/>
      <protection hidden="1"/>
    </xf>
    <xf numFmtId="165" fontId="5" fillId="0" borderId="0" xfId="0" applyNumberFormat="1" applyFont="1" applyAlignment="1" applyProtection="1">
      <alignment horizontal="left" vertical="center"/>
      <protection hidden="1"/>
    </xf>
    <xf numFmtId="0" fontId="4" fillId="0" borderId="0" xfId="0" applyFont="1" applyAlignment="1" applyProtection="1">
      <alignment horizontal="right" vertical="center"/>
      <protection hidden="1"/>
    </xf>
    <xf numFmtId="166" fontId="6" fillId="0" borderId="0" xfId="0" applyNumberFormat="1" applyFont="1" applyAlignment="1" applyProtection="1">
      <alignment horizontal="right" vertical="center"/>
      <protection hidden="1"/>
    </xf>
    <xf numFmtId="4" fontId="6" fillId="0" borderId="0" xfId="0" applyNumberFormat="1" applyFont="1" applyAlignment="1" applyProtection="1">
      <alignment vertical="center"/>
      <protection hidden="1"/>
    </xf>
    <xf numFmtId="0" fontId="5" fillId="0" borderId="0" xfId="0" applyFont="1" applyAlignment="1" applyProtection="1">
      <alignment horizontal="right" vertical="center"/>
      <protection hidden="1"/>
    </xf>
    <xf numFmtId="0" fontId="5" fillId="2" borderId="0" xfId="0" applyFont="1" applyFill="1" applyAlignment="1" applyProtection="1">
      <alignment horizontal="right" vertical="center"/>
      <protection hidden="1"/>
    </xf>
    <xf numFmtId="0" fontId="22" fillId="4" borderId="0" xfId="0" applyFont="1" applyFill="1" applyAlignment="1" applyProtection="1">
      <alignment horizontal="centerContinuous" vertical="center" wrapText="1"/>
      <protection hidden="1"/>
    </xf>
    <xf numFmtId="15" fontId="7" fillId="5" borderId="6" xfId="0" applyNumberFormat="1" applyFont="1" applyFill="1" applyBorder="1" applyAlignment="1" applyProtection="1">
      <alignment horizontal="center" vertical="center"/>
      <protection hidden="1"/>
    </xf>
    <xf numFmtId="168" fontId="7" fillId="5" borderId="7" xfId="0" applyNumberFormat="1" applyFont="1" applyFill="1" applyBorder="1" applyAlignment="1" applyProtection="1">
      <alignment horizontal="center" vertical="center"/>
      <protection hidden="1"/>
    </xf>
    <xf numFmtId="0" fontId="7" fillId="5" borderId="7" xfId="0" applyFont="1" applyFill="1" applyBorder="1" applyAlignment="1" applyProtection="1">
      <alignment horizontal="center" vertical="center"/>
      <protection hidden="1"/>
    </xf>
    <xf numFmtId="10" fontId="7" fillId="5" borderId="7" xfId="0" applyNumberFormat="1" applyFont="1" applyFill="1" applyBorder="1" applyAlignment="1" applyProtection="1">
      <alignment horizontal="center" vertical="center"/>
      <protection hidden="1"/>
    </xf>
    <xf numFmtId="3" fontId="7" fillId="5" borderId="7" xfId="0" applyNumberFormat="1" applyFont="1" applyFill="1" applyBorder="1" applyAlignment="1" applyProtection="1">
      <alignment horizontal="center" vertical="center"/>
      <protection hidden="1"/>
    </xf>
    <xf numFmtId="167" fontId="7" fillId="5" borderId="7" xfId="0" applyNumberFormat="1" applyFont="1" applyFill="1" applyBorder="1" applyAlignment="1" applyProtection="1">
      <alignment horizontal="center" vertical="center"/>
      <protection hidden="1"/>
    </xf>
    <xf numFmtId="4" fontId="7" fillId="5" borderId="7" xfId="0" applyNumberFormat="1" applyFont="1" applyFill="1" applyBorder="1" applyAlignment="1" applyProtection="1">
      <alignment horizontal="center" vertical="center"/>
      <protection hidden="1"/>
    </xf>
    <xf numFmtId="15" fontId="7" fillId="3" borderId="6" xfId="0" applyNumberFormat="1" applyFont="1" applyFill="1" applyBorder="1" applyAlignment="1" applyProtection="1">
      <alignment horizontal="center" vertical="center"/>
      <protection hidden="1"/>
    </xf>
    <xf numFmtId="15" fontId="8" fillId="3" borderId="7" xfId="0" applyNumberFormat="1" applyFont="1" applyFill="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10" fontId="7" fillId="3" borderId="7" xfId="0" applyNumberFormat="1" applyFont="1" applyFill="1" applyBorder="1" applyAlignment="1" applyProtection="1">
      <alignment horizontal="center" vertical="center"/>
      <protection hidden="1"/>
    </xf>
    <xf numFmtId="3" fontId="7" fillId="3" borderId="7" xfId="0" applyNumberFormat="1" applyFont="1" applyFill="1" applyBorder="1" applyAlignment="1" applyProtection="1">
      <alignment horizontal="center" vertical="center"/>
      <protection hidden="1"/>
    </xf>
    <xf numFmtId="167" fontId="7" fillId="3" borderId="7" xfId="0" applyNumberFormat="1" applyFont="1" applyFill="1" applyBorder="1" applyAlignment="1" applyProtection="1">
      <alignment horizontal="center" vertical="center"/>
      <protection hidden="1"/>
    </xf>
    <xf numFmtId="4" fontId="7" fillId="3" borderId="7" xfId="0" applyNumberFormat="1" applyFont="1" applyFill="1" applyBorder="1" applyAlignment="1" applyProtection="1">
      <alignment horizontal="center" vertical="center"/>
      <protection hidden="1"/>
    </xf>
    <xf numFmtId="10" fontId="7" fillId="5" borderId="7" xfId="4" applyNumberFormat="1" applyFont="1" applyFill="1" applyBorder="1" applyAlignment="1" applyProtection="1">
      <alignment horizontal="center" vertical="center"/>
      <protection hidden="1"/>
    </xf>
    <xf numFmtId="3" fontId="1" fillId="0" borderId="0" xfId="0" applyNumberFormat="1" applyFont="1" applyAlignment="1" applyProtection="1">
      <alignment vertical="center"/>
      <protection hidden="1"/>
    </xf>
    <xf numFmtId="3" fontId="22" fillId="6" borderId="0" xfId="0" applyNumberFormat="1" applyFont="1" applyFill="1" applyAlignment="1" applyProtection="1">
      <alignment horizontal="center" vertical="center"/>
      <protection hidden="1"/>
    </xf>
    <xf numFmtId="10" fontId="23" fillId="6" borderId="0" xfId="0" applyNumberFormat="1" applyFont="1" applyFill="1" applyAlignment="1" applyProtection="1">
      <alignment horizontal="center" vertical="center"/>
      <protection hidden="1"/>
    </xf>
    <xf numFmtId="4" fontId="23" fillId="6" borderId="0" xfId="0" applyNumberFormat="1" applyFont="1" applyFill="1" applyAlignment="1" applyProtection="1">
      <alignment horizontal="center" vertical="center"/>
      <protection hidden="1"/>
    </xf>
    <xf numFmtId="4" fontId="22" fillId="6" borderId="0" xfId="0" applyNumberFormat="1" applyFont="1" applyFill="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 borderId="7" xfId="4" applyNumberFormat="1" applyFont="1" applyFill="1" applyBorder="1" applyAlignment="1" applyProtection="1">
      <alignment horizontal="center" vertical="center"/>
      <protection hidden="1"/>
    </xf>
    <xf numFmtId="3" fontId="6" fillId="3" borderId="7" xfId="0" applyNumberFormat="1" applyFont="1" applyFill="1" applyBorder="1" applyAlignment="1" applyProtection="1">
      <alignment horizontal="right" vertical="center"/>
      <protection hidden="1"/>
    </xf>
    <xf numFmtId="10" fontId="6" fillId="3" borderId="8" xfId="4" applyNumberFormat="1" applyFont="1" applyFill="1" applyBorder="1" applyAlignment="1" applyProtection="1">
      <alignment vertical="center"/>
      <protection hidden="1"/>
    </xf>
    <xf numFmtId="167" fontId="4" fillId="5" borderId="7" xfId="4" applyNumberFormat="1" applyFont="1" applyFill="1" applyBorder="1" applyAlignment="1" applyProtection="1">
      <alignment horizontal="center" vertical="top" wrapText="1"/>
      <protection hidden="1"/>
    </xf>
    <xf numFmtId="3" fontId="6" fillId="5" borderId="7" xfId="0" applyNumberFormat="1" applyFont="1" applyFill="1" applyBorder="1" applyAlignment="1" applyProtection="1">
      <alignment horizontal="right" vertical="center"/>
      <protection hidden="1"/>
    </xf>
    <xf numFmtId="10" fontId="6" fillId="5" borderId="8" xfId="4" applyNumberFormat="1" applyFont="1" applyFill="1" applyBorder="1" applyAlignment="1" applyProtection="1">
      <alignment vertical="center"/>
      <protection hidden="1"/>
    </xf>
    <xf numFmtId="167" fontId="4" fillId="3" borderId="6" xfId="4" applyNumberFormat="1" applyFont="1" applyFill="1" applyBorder="1" applyAlignment="1" applyProtection="1">
      <alignment horizontal="left" vertical="center"/>
      <protection hidden="1"/>
    </xf>
    <xf numFmtId="0" fontId="24" fillId="6" borderId="0" xfId="0" applyFont="1" applyFill="1" applyAlignment="1" applyProtection="1">
      <alignment horizontal="center" vertical="center" wrapText="1"/>
      <protection hidden="1"/>
    </xf>
    <xf numFmtId="3" fontId="24" fillId="6" borderId="0" xfId="0" applyNumberFormat="1" applyFont="1" applyFill="1" applyAlignment="1" applyProtection="1">
      <alignment horizontal="center" vertical="center"/>
      <protection hidden="1"/>
    </xf>
    <xf numFmtId="9" fontId="24" fillId="6" borderId="0" xfId="4" applyFont="1" applyFill="1" applyBorder="1" applyAlignment="1" applyProtection="1">
      <alignment horizontal="right" vertical="center" wrapText="1"/>
      <protection hidden="1"/>
    </xf>
    <xf numFmtId="164" fontId="1" fillId="2" borderId="0" xfId="1" applyFont="1" applyFill="1" applyAlignment="1" applyProtection="1">
      <alignment vertical="center"/>
      <protection hidden="1"/>
    </xf>
    <xf numFmtId="0" fontId="25" fillId="6" borderId="0" xfId="0" applyFont="1" applyFill="1" applyAlignment="1" applyProtection="1">
      <alignment horizontal="center" vertical="center" wrapText="1"/>
      <protection hidden="1"/>
    </xf>
    <xf numFmtId="3" fontId="25" fillId="6" borderId="0" xfId="0" applyNumberFormat="1" applyFont="1" applyFill="1" applyAlignment="1" applyProtection="1">
      <alignment horizontal="center" vertical="center"/>
      <protection hidden="1"/>
    </xf>
    <xf numFmtId="9" fontId="25" fillId="6" borderId="0" xfId="4" applyFont="1" applyFill="1" applyBorder="1" applyAlignment="1" applyProtection="1">
      <alignment horizontal="right" vertical="center" wrapText="1"/>
      <protection hidden="1"/>
    </xf>
    <xf numFmtId="164" fontId="23" fillId="6" borderId="0" xfId="1" applyFont="1" applyFill="1" applyBorder="1" applyAlignment="1" applyProtection="1">
      <alignment horizontal="center" vertical="center"/>
      <protection hidden="1"/>
    </xf>
    <xf numFmtId="167" fontId="22" fillId="6" borderId="0" xfId="4" applyNumberFormat="1" applyFont="1" applyFill="1" applyBorder="1" applyAlignment="1" applyProtection="1">
      <alignment horizontal="center" vertical="center"/>
      <protection hidden="1"/>
    </xf>
    <xf numFmtId="2" fontId="22" fillId="6" borderId="0" xfId="1" applyNumberFormat="1" applyFont="1" applyFill="1" applyBorder="1" applyAlignment="1" applyProtection="1">
      <alignment horizontal="center" vertical="center"/>
      <protection hidden="1"/>
    </xf>
    <xf numFmtId="2" fontId="22" fillId="6" borderId="0" xfId="4" applyNumberFormat="1" applyFont="1" applyFill="1" applyBorder="1" applyAlignment="1" applyProtection="1">
      <alignment horizontal="center" vertical="center"/>
      <protection hidden="1"/>
    </xf>
    <xf numFmtId="0" fontId="22" fillId="6" borderId="9"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22" fillId="6" borderId="0" xfId="0" applyFont="1" applyFill="1" applyAlignment="1" applyProtection="1">
      <alignment horizontal="center" vertical="center" wrapText="1"/>
      <protection hidden="1"/>
    </xf>
    <xf numFmtId="170" fontId="1" fillId="2" borderId="0" xfId="0" applyNumberFormat="1" applyFont="1" applyFill="1" applyAlignment="1" applyProtection="1">
      <alignment vertical="center"/>
      <protection hidden="1"/>
    </xf>
    <xf numFmtId="0" fontId="21" fillId="4" borderId="0" xfId="0" applyFont="1" applyFill="1" applyAlignment="1" applyProtection="1">
      <alignment horizontal="center" vertical="center"/>
      <protection hidden="1"/>
    </xf>
    <xf numFmtId="0" fontId="22" fillId="4" borderId="0" xfId="0" applyFont="1" applyFill="1" applyAlignment="1" applyProtection="1">
      <alignment horizontal="center" vertical="center"/>
      <protection hidden="1"/>
    </xf>
    <xf numFmtId="0" fontId="1" fillId="2" borderId="0" xfId="0" applyFont="1" applyFill="1" applyAlignment="1" applyProtection="1">
      <alignment horizontal="center" vertical="center"/>
      <protection hidden="1"/>
    </xf>
    <xf numFmtId="3" fontId="7" fillId="5" borderId="8" xfId="0" applyNumberFormat="1" applyFont="1" applyFill="1" applyBorder="1" applyAlignment="1" applyProtection="1">
      <alignment horizontal="center" vertical="center"/>
      <protection hidden="1"/>
    </xf>
    <xf numFmtId="3" fontId="7" fillId="3" borderId="8" xfId="0" applyNumberFormat="1" applyFont="1" applyFill="1" applyBorder="1" applyAlignment="1" applyProtection="1">
      <alignment horizontal="center" vertical="center"/>
      <protection hidden="1"/>
    </xf>
    <xf numFmtId="0" fontId="26" fillId="4" borderId="0" xfId="0" applyFont="1" applyFill="1" applyAlignment="1" applyProtection="1">
      <alignment horizontal="left" vertical="center"/>
      <protection hidden="1"/>
    </xf>
    <xf numFmtId="3" fontId="3" fillId="3" borderId="7" xfId="0" applyNumberFormat="1" applyFont="1" applyFill="1" applyBorder="1" applyAlignment="1" applyProtection="1">
      <alignment horizontal="center" vertical="center"/>
      <protection hidden="1"/>
    </xf>
    <xf numFmtId="3" fontId="3" fillId="3" borderId="7" xfId="1" applyNumberFormat="1" applyFont="1" applyFill="1" applyBorder="1" applyAlignment="1" applyProtection="1">
      <alignment horizontal="center" vertical="center"/>
      <protection hidden="1"/>
    </xf>
    <xf numFmtId="3" fontId="3" fillId="3" borderId="7" xfId="4" applyNumberFormat="1" applyFont="1" applyFill="1" applyBorder="1" applyAlignment="1" applyProtection="1">
      <alignment horizontal="center" vertical="center"/>
      <protection hidden="1"/>
    </xf>
    <xf numFmtId="4" fontId="7" fillId="3" borderId="8" xfId="0" applyNumberFormat="1" applyFont="1" applyFill="1" applyBorder="1" applyAlignment="1" applyProtection="1">
      <alignment horizontal="center" vertical="center"/>
      <protection hidden="1"/>
    </xf>
    <xf numFmtId="3" fontId="3" fillId="5" borderId="7" xfId="2" applyNumberFormat="1" applyFont="1" applyFill="1" applyBorder="1" applyAlignment="1" applyProtection="1">
      <alignment horizontal="center" vertical="center"/>
      <protection hidden="1"/>
    </xf>
    <xf numFmtId="10" fontId="22" fillId="6" borderId="0" xfId="0" applyNumberFormat="1" applyFont="1" applyFill="1" applyAlignment="1" applyProtection="1">
      <alignment horizontal="center" vertical="center"/>
      <protection hidden="1"/>
    </xf>
    <xf numFmtId="0" fontId="1" fillId="7" borderId="0" xfId="0" applyFont="1" applyFill="1" applyAlignment="1" applyProtection="1">
      <alignment horizontal="center" vertical="center"/>
      <protection hidden="1"/>
    </xf>
    <xf numFmtId="10" fontId="21" fillId="7" borderId="0" xfId="4"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1" fillId="2" borderId="0" xfId="1" applyFont="1" applyFill="1" applyAlignment="1" applyProtection="1">
      <alignment horizontal="center" vertical="center"/>
      <protection hidden="1"/>
    </xf>
    <xf numFmtId="0" fontId="1" fillId="8" borderId="0" xfId="0" applyFont="1" applyFill="1" applyAlignment="1" applyProtection="1">
      <alignment vertical="center"/>
      <protection hidden="1"/>
    </xf>
    <xf numFmtId="3" fontId="7" fillId="9" borderId="10" xfId="0" applyNumberFormat="1" applyFont="1" applyFill="1" applyBorder="1" applyAlignment="1" applyProtection="1">
      <alignment horizontal="center" vertical="center"/>
      <protection hidden="1"/>
    </xf>
    <xf numFmtId="3" fontId="7" fillId="10" borderId="10" xfId="0" applyNumberFormat="1" applyFont="1" applyFill="1" applyBorder="1" applyAlignment="1" applyProtection="1">
      <alignment horizontal="center" vertical="center"/>
      <protection hidden="1"/>
    </xf>
    <xf numFmtId="0" fontId="11" fillId="2" borderId="0" xfId="3" applyFont="1" applyFill="1"/>
    <xf numFmtId="0" fontId="12" fillId="2" borderId="0" xfId="3" applyFont="1" applyFill="1"/>
    <xf numFmtId="0" fontId="2" fillId="0" borderId="0" xfId="3"/>
    <xf numFmtId="0" fontId="15" fillId="2" borderId="0" xfId="3" applyFont="1" applyFill="1" applyAlignment="1">
      <alignment vertical="center"/>
    </xf>
    <xf numFmtId="0" fontId="12" fillId="2" borderId="0" xfId="3" applyFont="1" applyFill="1" applyAlignment="1">
      <alignment horizontal="left"/>
    </xf>
    <xf numFmtId="0" fontId="12" fillId="2" borderId="0" xfId="3" applyFont="1" applyFill="1" applyAlignment="1" applyProtection="1">
      <alignment horizontal="left"/>
      <protection locked="0" hidden="1"/>
    </xf>
    <xf numFmtId="0" fontId="16" fillId="2" borderId="0" xfId="3" applyFont="1" applyFill="1"/>
    <xf numFmtId="17" fontId="16" fillId="2" borderId="0" xfId="3" applyNumberFormat="1" applyFont="1" applyFill="1" applyAlignment="1">
      <alignment horizontal="left"/>
    </xf>
    <xf numFmtId="0" fontId="18" fillId="2" borderId="0" xfId="3" applyFont="1" applyFill="1"/>
    <xf numFmtId="0" fontId="7" fillId="2" borderId="0" xfId="3" applyFont="1" applyFill="1"/>
    <xf numFmtId="0" fontId="27" fillId="2" borderId="0" xfId="3" applyFont="1" applyFill="1"/>
    <xf numFmtId="3" fontId="28" fillId="11" borderId="0" xfId="0" applyNumberFormat="1" applyFont="1" applyFill="1" applyAlignment="1" applyProtection="1">
      <alignment horizontal="center" vertical="center"/>
      <protection hidden="1"/>
    </xf>
    <xf numFmtId="3" fontId="7" fillId="5" borderId="7" xfId="0" applyNumberFormat="1" applyFont="1" applyFill="1" applyBorder="1" applyAlignment="1" applyProtection="1">
      <alignment horizontal="center" vertical="center"/>
      <protection hidden="1"/>
    </xf>
    <xf numFmtId="10" fontId="6" fillId="5" borderId="7" xfId="0" applyNumberFormat="1" applyFont="1" applyFill="1" applyBorder="1" applyAlignment="1" applyProtection="1">
      <alignment horizontal="right" vertical="center"/>
      <protection hidden="1"/>
    </xf>
    <xf numFmtId="0" fontId="22" fillId="4" borderId="0" xfId="0" applyFont="1" applyFill="1" applyAlignment="1" applyProtection="1">
      <alignment horizontal="center" vertical="center"/>
      <protection hidden="1"/>
    </xf>
    <xf numFmtId="173" fontId="7" fillId="3" borderId="7" xfId="0" applyNumberFormat="1" applyFont="1" applyFill="1" applyBorder="1" applyAlignment="1" applyProtection="1">
      <alignment horizontal="center" vertical="center"/>
      <protection hidden="1"/>
    </xf>
    <xf numFmtId="173" fontId="7" fillId="5" borderId="7" xfId="0" applyNumberFormat="1" applyFont="1" applyFill="1" applyBorder="1" applyAlignment="1" applyProtection="1">
      <alignment horizontal="center" vertical="center"/>
      <protection hidden="1"/>
    </xf>
    <xf numFmtId="9" fontId="22" fillId="6" borderId="0" xfId="0" applyNumberFormat="1" applyFont="1" applyFill="1" applyAlignment="1" applyProtection="1">
      <alignment horizontal="center" vertical="center"/>
      <protection hidden="1"/>
    </xf>
    <xf numFmtId="0" fontId="1" fillId="7" borderId="0" xfId="0" applyFont="1" applyFill="1" applyAlignment="1" applyProtection="1">
      <alignment vertical="center"/>
      <protection hidden="1"/>
    </xf>
    <xf numFmtId="0" fontId="5" fillId="7" borderId="0" xfId="0" applyFont="1" applyFill="1" applyAlignment="1" applyProtection="1">
      <alignment horizontal="center" vertical="center" wrapText="1"/>
      <protection hidden="1"/>
    </xf>
    <xf numFmtId="3" fontId="1" fillId="7" borderId="0" xfId="0" applyNumberFormat="1" applyFont="1" applyFill="1" applyAlignment="1" applyProtection="1">
      <alignment vertical="center"/>
      <protection hidden="1"/>
    </xf>
    <xf numFmtId="164" fontId="1" fillId="7" borderId="0" xfId="1" applyFont="1" applyFill="1" applyAlignment="1" applyProtection="1">
      <alignment horizontal="center" vertical="center"/>
      <protection hidden="1"/>
    </xf>
    <xf numFmtId="0" fontId="21" fillId="7" borderId="0" xfId="0" applyFont="1" applyFill="1" applyAlignment="1" applyProtection="1">
      <alignment horizontal="center" vertical="center"/>
      <protection hidden="1"/>
    </xf>
    <xf numFmtId="0" fontId="21" fillId="7" borderId="0" xfId="0" applyFont="1" applyFill="1" applyAlignment="1" applyProtection="1">
      <alignment vertical="center" wrapText="1"/>
      <protection hidden="1"/>
    </xf>
    <xf numFmtId="3" fontId="5" fillId="7" borderId="0" xfId="0" applyNumberFormat="1" applyFont="1" applyFill="1" applyAlignment="1" applyProtection="1">
      <alignment horizontal="right" vertical="center"/>
      <protection hidden="1"/>
    </xf>
    <xf numFmtId="4" fontId="5" fillId="7" borderId="0" xfId="0" applyNumberFormat="1" applyFont="1" applyFill="1" applyAlignment="1" applyProtection="1">
      <alignment horizontal="center" vertical="center"/>
      <protection hidden="1"/>
    </xf>
    <xf numFmtId="164" fontId="5" fillId="7" borderId="0" xfId="1" applyFont="1" applyFill="1" applyBorder="1" applyAlignment="1" applyProtection="1">
      <alignment horizontal="center" vertical="center"/>
      <protection hidden="1"/>
    </xf>
    <xf numFmtId="167" fontId="5" fillId="7" borderId="0" xfId="4" applyNumberFormat="1" applyFont="1" applyFill="1" applyBorder="1" applyAlignment="1" applyProtection="1">
      <alignment horizontal="center" vertical="center"/>
      <protection hidden="1"/>
    </xf>
    <xf numFmtId="164" fontId="1" fillId="7" borderId="0" xfId="1" applyFont="1" applyFill="1" applyBorder="1" applyAlignment="1" applyProtection="1">
      <alignment horizontal="center" vertical="center"/>
      <protection hidden="1"/>
    </xf>
    <xf numFmtId="167" fontId="1" fillId="7" borderId="0" xfId="4" applyNumberFormat="1" applyFont="1" applyFill="1" applyBorder="1" applyAlignment="1" applyProtection="1">
      <alignment horizontal="center" vertical="center"/>
      <protection hidden="1"/>
    </xf>
    <xf numFmtId="9" fontId="1" fillId="7" borderId="0" xfId="4" applyFont="1" applyFill="1" applyBorder="1" applyAlignment="1" applyProtection="1">
      <alignment vertical="center"/>
      <protection hidden="1"/>
    </xf>
    <xf numFmtId="0" fontId="29" fillId="7" borderId="0" xfId="0" applyFont="1" applyFill="1" applyAlignment="1" applyProtection="1">
      <alignment vertical="center"/>
      <protection hidden="1"/>
    </xf>
    <xf numFmtId="10" fontId="24" fillId="7" borderId="0" xfId="4" applyNumberFormat="1" applyFont="1" applyFill="1" applyBorder="1" applyAlignment="1" applyProtection="1">
      <alignment horizontal="center" vertical="center"/>
      <protection hidden="1"/>
    </xf>
    <xf numFmtId="0" fontId="4" fillId="7" borderId="0" xfId="0" applyFont="1" applyFill="1" applyAlignment="1" applyProtection="1">
      <alignment vertical="center"/>
      <protection hidden="1"/>
    </xf>
    <xf numFmtId="167" fontId="6" fillId="7" borderId="0" xfId="4" applyNumberFormat="1" applyFont="1" applyFill="1" applyBorder="1" applyAlignment="1" applyProtection="1">
      <alignment horizontal="center" vertical="center"/>
      <protection hidden="1"/>
    </xf>
    <xf numFmtId="2" fontId="1" fillId="7" borderId="0" xfId="4" applyNumberFormat="1" applyFont="1" applyFill="1" applyBorder="1" applyAlignment="1" applyProtection="1">
      <alignment horizontal="center" vertical="center"/>
      <protection hidden="1"/>
    </xf>
    <xf numFmtId="167" fontId="1" fillId="7" borderId="0" xfId="0" applyNumberFormat="1" applyFont="1" applyFill="1" applyAlignment="1" applyProtection="1">
      <alignment vertical="center"/>
      <protection hidden="1"/>
    </xf>
    <xf numFmtId="0" fontId="5" fillId="7" borderId="0" xfId="0" applyFont="1" applyFill="1" applyAlignment="1" applyProtection="1">
      <alignment vertical="center"/>
      <protection hidden="1"/>
    </xf>
    <xf numFmtId="10" fontId="5" fillId="7" borderId="0" xfId="0" applyNumberFormat="1" applyFont="1" applyFill="1" applyAlignment="1" applyProtection="1">
      <alignment vertical="center"/>
      <protection hidden="1"/>
    </xf>
    <xf numFmtId="0" fontId="1" fillId="7" borderId="0" xfId="0" applyFont="1" applyFill="1" applyAlignment="1" applyProtection="1">
      <alignment vertical="center" wrapText="1"/>
      <protection hidden="1"/>
    </xf>
    <xf numFmtId="0" fontId="30" fillId="7" borderId="0" xfId="0" applyFont="1" applyFill="1" applyAlignment="1" applyProtection="1">
      <alignment vertical="center"/>
      <protection hidden="1"/>
    </xf>
    <xf numFmtId="0" fontId="30" fillId="7" borderId="0" xfId="0" applyFont="1" applyFill="1" applyAlignment="1" applyProtection="1">
      <alignment horizontal="center" vertical="center"/>
      <protection hidden="1"/>
    </xf>
    <xf numFmtId="4" fontId="1" fillId="7" borderId="0" xfId="0" applyNumberFormat="1" applyFont="1" applyFill="1" applyAlignment="1" applyProtection="1">
      <alignment vertical="center"/>
      <protection hidden="1"/>
    </xf>
    <xf numFmtId="0" fontId="31" fillId="7" borderId="0" xfId="0" applyFont="1" applyFill="1" applyAlignment="1" applyProtection="1">
      <alignment vertical="center"/>
      <protection hidden="1"/>
    </xf>
    <xf numFmtId="169" fontId="31" fillId="7" borderId="0" xfId="1" applyNumberFormat="1" applyFont="1" applyFill="1" applyAlignment="1" applyProtection="1">
      <alignment vertical="center"/>
      <protection hidden="1"/>
    </xf>
    <xf numFmtId="0" fontId="32" fillId="7" borderId="0" xfId="0" applyFont="1" applyFill="1" applyAlignment="1" applyProtection="1">
      <alignment vertical="center"/>
      <protection hidden="1"/>
    </xf>
    <xf numFmtId="3" fontId="1" fillId="7" borderId="0" xfId="0" applyNumberFormat="1" applyFont="1" applyFill="1" applyAlignment="1" applyProtection="1">
      <alignment horizontal="right" vertical="center"/>
      <protection hidden="1"/>
    </xf>
    <xf numFmtId="10" fontId="1" fillId="7" borderId="0" xfId="4" applyNumberFormat="1" applyFont="1" applyFill="1" applyBorder="1" applyAlignment="1" applyProtection="1">
      <alignment vertical="center"/>
      <protection hidden="1"/>
    </xf>
    <xf numFmtId="0" fontId="1" fillId="7" borderId="1" xfId="0" applyFont="1" applyFill="1" applyBorder="1" applyAlignment="1" applyProtection="1">
      <alignment vertical="center"/>
      <protection hidden="1"/>
    </xf>
    <xf numFmtId="0" fontId="1" fillId="7" borderId="2" xfId="0" applyFont="1" applyFill="1" applyBorder="1" applyAlignment="1" applyProtection="1">
      <alignment vertical="center"/>
      <protection hidden="1"/>
    </xf>
    <xf numFmtId="0" fontId="1" fillId="7" borderId="3" xfId="0" applyFont="1" applyFill="1" applyBorder="1" applyAlignment="1" applyProtection="1">
      <alignment vertical="center"/>
      <protection hidden="1"/>
    </xf>
    <xf numFmtId="0" fontId="1" fillId="7" borderId="4" xfId="0" applyFont="1" applyFill="1" applyBorder="1" applyAlignment="1" applyProtection="1">
      <alignment vertical="center"/>
      <protection hidden="1"/>
    </xf>
    <xf numFmtId="3" fontId="32" fillId="7" borderId="5" xfId="0" applyNumberFormat="1" applyFont="1" applyFill="1" applyBorder="1" applyAlignment="1" applyProtection="1">
      <alignment vertical="center"/>
      <protection hidden="1"/>
    </xf>
    <xf numFmtId="3" fontId="31" fillId="7" borderId="0" xfId="0" applyNumberFormat="1" applyFont="1" applyFill="1" applyAlignment="1" applyProtection="1">
      <alignment vertical="center"/>
      <protection hidden="1"/>
    </xf>
    <xf numFmtId="164" fontId="1" fillId="7" borderId="0" xfId="1" applyFont="1" applyFill="1" applyAlignment="1" applyProtection="1">
      <alignment vertical="center"/>
      <protection hidden="1"/>
    </xf>
    <xf numFmtId="0" fontId="13" fillId="2" borderId="0" xfId="3" applyFont="1" applyFill="1" applyAlignment="1">
      <alignment horizontal="center"/>
    </xf>
    <xf numFmtId="0" fontId="14" fillId="2" borderId="0" xfId="3" applyFont="1" applyFill="1" applyAlignment="1">
      <alignment horizontal="left"/>
    </xf>
    <xf numFmtId="0" fontId="12" fillId="2" borderId="0" xfId="3" applyFont="1" applyFill="1" applyAlignment="1">
      <alignment horizontal="left" wrapText="1"/>
    </xf>
    <xf numFmtId="0" fontId="15" fillId="2" borderId="0" xfId="3" applyFont="1" applyFill="1" applyAlignment="1">
      <alignment horizontal="center" vertical="center"/>
    </xf>
    <xf numFmtId="0" fontId="17" fillId="2" borderId="0" xfId="3" applyFont="1" applyFill="1" applyAlignment="1">
      <alignment horizontal="center" vertical="center"/>
    </xf>
    <xf numFmtId="0" fontId="19" fillId="2" borderId="0" xfId="3" applyFont="1" applyFill="1" applyAlignment="1">
      <alignment horizontal="justify" vertical="top" wrapText="1"/>
    </xf>
    <xf numFmtId="0" fontId="20" fillId="2" borderId="0" xfId="3" applyFont="1" applyFill="1" applyAlignment="1">
      <alignment horizontal="justify" vertical="top" wrapText="1"/>
    </xf>
    <xf numFmtId="3" fontId="7" fillId="5" borderId="7" xfId="0" applyNumberFormat="1" applyFont="1" applyFill="1" applyBorder="1" applyAlignment="1" applyProtection="1">
      <alignment horizontal="center" vertical="center"/>
      <protection hidden="1"/>
    </xf>
    <xf numFmtId="0" fontId="26" fillId="4" borderId="0" xfId="0" applyFont="1" applyFill="1" applyAlignment="1" applyProtection="1">
      <alignment horizontal="center" vertical="center" wrapText="1"/>
      <protection hidden="1"/>
    </xf>
    <xf numFmtId="0" fontId="26" fillId="4" borderId="0" xfId="0" applyFont="1" applyFill="1" applyAlignment="1" applyProtection="1">
      <alignment horizontal="center" vertical="center"/>
      <protection hidden="1"/>
    </xf>
    <xf numFmtId="0" fontId="33" fillId="7" borderId="14" xfId="0" applyFont="1" applyFill="1" applyBorder="1" applyAlignment="1" applyProtection="1">
      <alignment horizontal="center" vertical="center" wrapText="1"/>
      <protection hidden="1"/>
    </xf>
    <xf numFmtId="0" fontId="33" fillId="7" borderId="15" xfId="0" applyFont="1" applyFill="1" applyBorder="1" applyAlignment="1" applyProtection="1">
      <alignment horizontal="center" vertical="center" wrapText="1"/>
      <protection hidden="1"/>
    </xf>
    <xf numFmtId="0" fontId="33" fillId="7" borderId="16" xfId="0" applyFont="1" applyFill="1" applyBorder="1" applyAlignment="1" applyProtection="1">
      <alignment horizontal="center" vertical="center" wrapText="1"/>
      <protection hidden="1"/>
    </xf>
    <xf numFmtId="0" fontId="33" fillId="7" borderId="17" xfId="0" applyFont="1" applyFill="1" applyBorder="1" applyAlignment="1" applyProtection="1">
      <alignment horizontal="center" vertical="center" wrapText="1"/>
      <protection hidden="1"/>
    </xf>
    <xf numFmtId="0" fontId="33" fillId="7" borderId="0" xfId="0" applyFont="1" applyFill="1" applyAlignment="1" applyProtection="1">
      <alignment horizontal="center" vertical="center" wrapText="1"/>
      <protection hidden="1"/>
    </xf>
    <xf numFmtId="0" fontId="33" fillId="7" borderId="18" xfId="0" applyFont="1" applyFill="1" applyBorder="1" applyAlignment="1" applyProtection="1">
      <alignment horizontal="center" vertical="center" wrapText="1"/>
      <protection hidden="1"/>
    </xf>
    <xf numFmtId="0" fontId="33" fillId="7" borderId="19" xfId="0" applyFont="1" applyFill="1" applyBorder="1" applyAlignment="1" applyProtection="1">
      <alignment horizontal="center" vertical="center" wrapText="1"/>
      <protection hidden="1"/>
    </xf>
    <xf numFmtId="0" fontId="33" fillId="7" borderId="20" xfId="0" applyFont="1" applyFill="1" applyBorder="1" applyAlignment="1" applyProtection="1">
      <alignment horizontal="center" vertical="center" wrapText="1"/>
      <protection hidden="1"/>
    </xf>
    <xf numFmtId="0" fontId="33" fillId="7" borderId="21" xfId="0" applyFont="1" applyFill="1" applyBorder="1" applyAlignment="1" applyProtection="1">
      <alignment horizontal="center" vertical="center" wrapText="1"/>
      <protection hidden="1"/>
    </xf>
    <xf numFmtId="0" fontId="22" fillId="6" borderId="9" xfId="0" applyFont="1" applyFill="1" applyBorder="1" applyAlignment="1" applyProtection="1">
      <alignment horizontal="center" vertical="center" wrapText="1"/>
      <protection hidden="1"/>
    </xf>
    <xf numFmtId="0" fontId="22" fillId="6" borderId="0" xfId="0" applyFont="1" applyFill="1" applyAlignment="1" applyProtection="1">
      <alignment horizontal="center" vertical="center" wrapText="1"/>
      <protection hidden="1"/>
    </xf>
    <xf numFmtId="0" fontId="22" fillId="4" borderId="13" xfId="0" applyFont="1" applyFill="1" applyBorder="1" applyAlignment="1" applyProtection="1">
      <alignment horizontal="center" vertical="center" wrapText="1"/>
      <protection hidden="1"/>
    </xf>
    <xf numFmtId="0" fontId="3" fillId="12" borderId="7" xfId="0" applyFont="1" applyFill="1" applyBorder="1" applyAlignment="1" applyProtection="1">
      <alignment horizontal="center" vertical="center"/>
      <protection hidden="1"/>
    </xf>
    <xf numFmtId="0" fontId="3" fillId="12" borderId="8" xfId="0" applyFont="1" applyFill="1" applyBorder="1" applyAlignment="1" applyProtection="1">
      <alignment horizontal="center" vertical="center"/>
      <protection hidden="1"/>
    </xf>
    <xf numFmtId="15" fontId="7" fillId="5" borderId="6" xfId="0" applyNumberFormat="1" applyFont="1" applyFill="1" applyBorder="1" applyAlignment="1" applyProtection="1">
      <alignment horizontal="center" vertical="center"/>
      <protection hidden="1"/>
    </xf>
    <xf numFmtId="15" fontId="7" fillId="5" borderId="7" xfId="0" applyNumberFormat="1" applyFont="1" applyFill="1" applyBorder="1" applyAlignment="1" applyProtection="1">
      <alignment horizontal="center" vertical="center"/>
      <protection hidden="1"/>
    </xf>
    <xf numFmtId="0" fontId="3" fillId="12" borderId="9" xfId="0" applyFont="1" applyFill="1" applyBorder="1" applyAlignment="1" applyProtection="1">
      <alignment horizontal="center" vertical="center" wrapText="1"/>
      <protection hidden="1"/>
    </xf>
    <xf numFmtId="0" fontId="3" fillId="12" borderId="11" xfId="0" applyFont="1" applyFill="1" applyBorder="1" applyAlignment="1" applyProtection="1">
      <alignment horizontal="center" vertical="center" wrapText="1"/>
      <protection hidden="1"/>
    </xf>
    <xf numFmtId="0" fontId="3" fillId="12" borderId="0" xfId="0" applyFont="1" applyFill="1" applyAlignment="1" applyProtection="1">
      <alignment horizontal="center" vertical="center" wrapText="1"/>
      <protection hidden="1"/>
    </xf>
    <xf numFmtId="0" fontId="3" fillId="12" borderId="12" xfId="0" applyFont="1" applyFill="1" applyBorder="1" applyAlignment="1" applyProtection="1">
      <alignment horizontal="center" vertical="center" wrapText="1"/>
      <protection hidden="1"/>
    </xf>
    <xf numFmtId="0" fontId="22" fillId="4" borderId="0" xfId="0" applyFont="1" applyFill="1" applyAlignment="1" applyProtection="1">
      <alignment horizontal="center" vertical="center" wrapText="1"/>
      <protection hidden="1"/>
    </xf>
    <xf numFmtId="0" fontId="22" fillId="4" borderId="0" xfId="0" applyFont="1" applyFill="1" applyAlignment="1" applyProtection="1">
      <alignment horizontal="center" vertical="center"/>
      <protection hidden="1"/>
    </xf>
    <xf numFmtId="0" fontId="3" fillId="12" borderId="9" xfId="0" applyFont="1" applyFill="1" applyBorder="1" applyAlignment="1" applyProtection="1">
      <alignment horizontal="center" vertical="center"/>
      <protection hidden="1"/>
    </xf>
    <xf numFmtId="0" fontId="3" fillId="12" borderId="0" xfId="0" applyFont="1" applyFill="1" applyAlignment="1" applyProtection="1">
      <alignment horizontal="center" vertical="center"/>
      <protection hidden="1"/>
    </xf>
    <xf numFmtId="0" fontId="3" fillId="12" borderId="13" xfId="0" applyFont="1" applyFill="1" applyBorder="1" applyAlignment="1" applyProtection="1">
      <alignment horizontal="center" vertical="center"/>
      <protection hidden="1"/>
    </xf>
    <xf numFmtId="0" fontId="22" fillId="6" borderId="7" xfId="0" applyFont="1" applyFill="1" applyBorder="1" applyAlignment="1" applyProtection="1">
      <alignment horizontal="center" vertical="center"/>
      <protection hidden="1"/>
    </xf>
    <xf numFmtId="167" fontId="4" fillId="3" borderId="6" xfId="4" applyNumberFormat="1" applyFont="1" applyFill="1" applyBorder="1" applyAlignment="1" applyProtection="1">
      <alignment horizontal="left" vertical="center"/>
      <protection hidden="1"/>
    </xf>
    <xf numFmtId="167" fontId="4" fillId="3" borderId="7" xfId="4" applyNumberFormat="1" applyFont="1" applyFill="1" applyBorder="1" applyAlignment="1" applyProtection="1">
      <alignment horizontal="left" vertical="center"/>
      <protection hidden="1"/>
    </xf>
    <xf numFmtId="167" fontId="4" fillId="5" borderId="6" xfId="4" applyNumberFormat="1" applyFont="1" applyFill="1" applyBorder="1" applyAlignment="1" applyProtection="1">
      <alignment horizontal="left" vertical="center" wrapText="1"/>
      <protection hidden="1"/>
    </xf>
    <xf numFmtId="167" fontId="4" fillId="5" borderId="7" xfId="4" applyNumberFormat="1" applyFont="1" applyFill="1" applyBorder="1" applyAlignment="1" applyProtection="1">
      <alignment horizontal="left" vertical="center" wrapText="1"/>
      <protection hidden="1"/>
    </xf>
    <xf numFmtId="0" fontId="22" fillId="6" borderId="0" xfId="0" applyFont="1" applyFill="1" applyAlignment="1" applyProtection="1">
      <alignment horizontal="center" vertical="center"/>
      <protection hidden="1"/>
    </xf>
    <xf numFmtId="0" fontId="22" fillId="7" borderId="0" xfId="0" applyFont="1" applyFill="1" applyAlignment="1" applyProtection="1">
      <alignment horizontal="center" vertical="center" wrapText="1"/>
      <protection hidden="1"/>
    </xf>
  </cellXfs>
  <cellStyles count="5">
    <cellStyle name="Millares" xfId="1" builtinId="3"/>
    <cellStyle name="Moneda" xfId="2" builtinId="4"/>
    <cellStyle name="Normal" xfId="0" builtinId="0"/>
    <cellStyle name="Normal 2" xfId="3"/>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Vigentes'!$B$59</c:f>
              <c:strCache>
                <c:ptCount val="1"/>
                <c:pt idx="0">
                  <c:v>TES COP - Corto y Largo Plazo</c:v>
                </c:pt>
              </c:strCache>
            </c:strRef>
          </c:tx>
          <c:spPr>
            <a:solidFill>
              <a:srgbClr val="00588E"/>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Vigentes'!$E$59:$U$59</c:f>
              <c:numCache>
                <c:formatCode>#,##0</c:formatCode>
                <c:ptCount val="17"/>
                <c:pt idx="0">
                  <c:v>8254999.4000000004</c:v>
                </c:pt>
                <c:pt idx="1">
                  <c:v>5849999.6999999993</c:v>
                </c:pt>
                <c:pt idx="2">
                  <c:v>33486459.399999999</c:v>
                </c:pt>
                <c:pt idx="4">
                  <c:v>25779227.5</c:v>
                </c:pt>
                <c:pt idx="5">
                  <c:v>19952831.899999999</c:v>
                </c:pt>
                <c:pt idx="6">
                  <c:v>28778993.899999999</c:v>
                </c:pt>
                <c:pt idx="7">
                  <c:v>11464274.1</c:v>
                </c:pt>
                <c:pt idx="8">
                  <c:v>31116142.199999999</c:v>
                </c:pt>
                <c:pt idx="10">
                  <c:v>19949055.699999999</c:v>
                </c:pt>
                <c:pt idx="11">
                  <c:v>21570611.699999999</c:v>
                </c:pt>
                <c:pt idx="13">
                  <c:v>19309244.199999999</c:v>
                </c:pt>
              </c:numCache>
            </c:numRef>
          </c:val>
          <c:extLst>
            <c:ext xmlns:c16="http://schemas.microsoft.com/office/drawing/2014/chart" uri="{C3380CC4-5D6E-409C-BE32-E72D297353CC}">
              <c16:uniqueId val="{00000000-0512-4A30-BC59-B62417DEA268}"/>
            </c:ext>
          </c:extLst>
        </c:ser>
        <c:ser>
          <c:idx val="1"/>
          <c:order val="1"/>
          <c:tx>
            <c:strRef>
              <c:f>'Emisiones Vigentes'!$B$60</c:f>
              <c:strCache>
                <c:ptCount val="1"/>
                <c:pt idx="0">
                  <c:v>TES UVR</c:v>
                </c:pt>
              </c:strCache>
            </c:strRef>
          </c:tx>
          <c:spPr>
            <a:solidFill>
              <a:schemeClr val="accent1">
                <a:lumMod val="60000"/>
                <a:lumOff val="40000"/>
              </a:schemeClr>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Vigentes'!$E$60:$U$60</c:f>
              <c:numCache>
                <c:formatCode>#,##0</c:formatCode>
                <c:ptCount val="17"/>
                <c:pt idx="1">
                  <c:v>9695329.4371499997</c:v>
                </c:pt>
                <c:pt idx="3">
                  <c:v>28620811.175864577</c:v>
                </c:pt>
                <c:pt idx="5">
                  <c:v>10782586.3905</c:v>
                </c:pt>
                <c:pt idx="7">
                  <c:v>18066077.35362</c:v>
                </c:pt>
                <c:pt idx="9">
                  <c:v>1545741.7984799996</c:v>
                </c:pt>
                <c:pt idx="12">
                  <c:v>11541872.498670001</c:v>
                </c:pt>
                <c:pt idx="14">
                  <c:v>15925553.844660001</c:v>
                </c:pt>
                <c:pt idx="15">
                  <c:v>8154826.5412799995</c:v>
                </c:pt>
                <c:pt idx="16">
                  <c:v>4439966.2550099986</c:v>
                </c:pt>
              </c:numCache>
            </c:numRef>
          </c:val>
          <c:extLst>
            <c:ext xmlns:c16="http://schemas.microsoft.com/office/drawing/2014/chart" uri="{C3380CC4-5D6E-409C-BE32-E72D297353CC}">
              <c16:uniqueId val="{00000001-0512-4A30-BC59-B62417DEA268}"/>
            </c:ext>
          </c:extLst>
        </c:ser>
        <c:dLbls>
          <c:showLegendKey val="0"/>
          <c:showVal val="0"/>
          <c:showCatName val="0"/>
          <c:showSerName val="0"/>
          <c:showPercent val="0"/>
          <c:showBubbleSize val="0"/>
        </c:dLbls>
        <c:gapWidth val="150"/>
        <c:overlap val="100"/>
        <c:axId val="818696735"/>
        <c:axId val="1"/>
      </c:barChart>
      <c:lineChart>
        <c:grouping val="standard"/>
        <c:varyColors val="0"/>
        <c:ser>
          <c:idx val="3"/>
          <c:order val="2"/>
          <c:tx>
            <c:strRef>
              <c:f>'Emisiones Vigentes'!$B$63</c:f>
              <c:strCache>
                <c:ptCount val="1"/>
                <c:pt idx="0">
                  <c:v>Participación De Amortizaciones Sobre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Vigentes'!$E$63:$U$63</c:f>
              <c:numCache>
                <c:formatCode>0.00%</c:formatCode>
                <c:ptCount val="17"/>
                <c:pt idx="0">
                  <c:v>2.4694524595644123E-2</c:v>
                </c:pt>
                <c:pt idx="1">
                  <c:v>4.6503275666468717E-2</c:v>
                </c:pt>
                <c:pt idx="2">
                  <c:v>0.10017350156007744</c:v>
                </c:pt>
                <c:pt idx="3">
                  <c:v>8.5618095324110383E-2</c:v>
                </c:pt>
                <c:pt idx="4">
                  <c:v>7.7117603128530249E-2</c:v>
                </c:pt>
                <c:pt idx="5">
                  <c:v>9.1943864094304176E-2</c:v>
                </c:pt>
                <c:pt idx="6">
                  <c:v>8.6091293077676323E-2</c:v>
                </c:pt>
                <c:pt idx="7">
                  <c:v>8.8338951337711094E-2</c:v>
                </c:pt>
                <c:pt idx="8">
                  <c:v>9.3082785551681577E-2</c:v>
                </c:pt>
                <c:pt idx="9">
                  <c:v>4.6240292714109146E-3</c:v>
                </c:pt>
                <c:pt idx="10">
                  <c:v>5.9676860381543406E-2</c:v>
                </c:pt>
                <c:pt idx="11">
                  <c:v>6.4527685025481507E-2</c:v>
                </c:pt>
                <c:pt idx="12">
                  <c:v>3.452708358745548E-2</c:v>
                </c:pt>
                <c:pt idx="13">
                  <c:v>5.7762888004594962E-2</c:v>
                </c:pt>
                <c:pt idx="14">
                  <c:v>4.7640703779604297E-2</c:v>
                </c:pt>
                <c:pt idx="15">
                  <c:v>2.439486120336368E-2</c:v>
                </c:pt>
                <c:pt idx="16">
                  <c:v>1.3281994410341731E-2</c:v>
                </c:pt>
              </c:numCache>
            </c:numRef>
          </c:val>
          <c:smooth val="0"/>
          <c:extLst>
            <c:ext xmlns:c16="http://schemas.microsoft.com/office/drawing/2014/chart" uri="{C3380CC4-5D6E-409C-BE32-E72D297353CC}">
              <c16:uniqueId val="{00000002-0512-4A30-BC59-B62417DEA268}"/>
            </c:ext>
          </c:extLst>
        </c:ser>
        <c:dLbls>
          <c:showLegendKey val="0"/>
          <c:showVal val="0"/>
          <c:showCatName val="0"/>
          <c:showSerName val="0"/>
          <c:showPercent val="0"/>
          <c:showBubbleSize val="0"/>
        </c:dLbls>
        <c:marker val="1"/>
        <c:smooth val="0"/>
        <c:axId val="3"/>
        <c:axId val="4"/>
      </c:lineChart>
      <c:catAx>
        <c:axId val="81869673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818696735"/>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4432475086"/>
          <c:y val="5.0175733109503448E-2"/>
          <c:w val="0.21501451459671828"/>
          <c:h val="0.89764179223789908"/>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1216-423B-86DB-59433480614B}"/>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1216-423B-86DB-59433480614B}"/>
              </c:ext>
            </c:extLst>
          </c:dPt>
          <c:dPt>
            <c:idx val="2"/>
            <c:bubble3D val="0"/>
            <c:spPr>
              <a:solidFill>
                <a:schemeClr val="accent1">
                  <a:lumMod val="40000"/>
                  <a:lumOff val="60000"/>
                </a:schemeClr>
              </a:solidFill>
            </c:spPr>
            <c:extLst>
              <c:ext xmlns:c16="http://schemas.microsoft.com/office/drawing/2014/chart" uri="{C3380CC4-5D6E-409C-BE32-E72D297353CC}">
                <c16:uniqueId val="{00000002-1216-423B-86DB-59433480614B}"/>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216-423B-86DB-59433480614B}"/>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216-423B-86DB-59433480614B}"/>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1216-423B-86DB-59433480614B}"/>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216-423B-86DB-59433480614B}"/>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216-423B-86DB-59433480614B}"/>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216-423B-86DB-59433480614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Vigentes'!$T$17:$T$19</c:f>
              <c:numCache>
                <c:formatCode>#,##0</c:formatCode>
                <c:ptCount val="3"/>
                <c:pt idx="0">
                  <c:v>14104999.100000001</c:v>
                </c:pt>
                <c:pt idx="1">
                  <c:v>211406840.59999993</c:v>
                </c:pt>
                <c:pt idx="2">
                  <c:v>108772765.29523458</c:v>
                </c:pt>
              </c:numCache>
            </c:numRef>
          </c:val>
          <c:extLst>
            <c:ext xmlns:c16="http://schemas.microsoft.com/office/drawing/2014/chart" uri="{C3380CC4-5D6E-409C-BE32-E72D297353CC}">
              <c16:uniqueId val="{00000006-1216-423B-86DB-59433480614B}"/>
            </c:ext>
          </c:extLst>
        </c:ser>
        <c:ser>
          <c:idx val="1"/>
          <c:order val="1"/>
          <c:dPt>
            <c:idx val="0"/>
            <c:bubble3D val="0"/>
            <c:extLst>
              <c:ext xmlns:c16="http://schemas.microsoft.com/office/drawing/2014/chart" uri="{C3380CC4-5D6E-409C-BE32-E72D297353CC}">
                <c16:uniqueId val="{00000007-1216-423B-86DB-59433480614B}"/>
              </c:ext>
            </c:extLst>
          </c:dPt>
          <c:dPt>
            <c:idx val="1"/>
            <c:bubble3D val="0"/>
            <c:extLst>
              <c:ext xmlns:c16="http://schemas.microsoft.com/office/drawing/2014/chart" uri="{C3380CC4-5D6E-409C-BE32-E72D297353CC}">
                <c16:uniqueId val="{00000008-1216-423B-86DB-59433480614B}"/>
              </c:ext>
            </c:extLst>
          </c:dPt>
          <c:dPt>
            <c:idx val="2"/>
            <c:bubble3D val="0"/>
            <c:extLst>
              <c:ext xmlns:c16="http://schemas.microsoft.com/office/drawing/2014/chart" uri="{C3380CC4-5D6E-409C-BE32-E72D297353CC}">
                <c16:uniqueId val="{00000009-1216-423B-86DB-59433480614B}"/>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Vigentes'!$U$18:$U$19</c:f>
              <c:numCache>
                <c:formatCode>0.00%</c:formatCode>
                <c:ptCount val="2"/>
                <c:pt idx="0">
                  <c:v>0.63241572432871596</c:v>
                </c:pt>
                <c:pt idx="1">
                  <c:v>0.32538969390105543</c:v>
                </c:pt>
              </c:numCache>
            </c:numRef>
          </c:val>
          <c:extLst>
            <c:ext xmlns:c16="http://schemas.microsoft.com/office/drawing/2014/chart" uri="{C3380CC4-5D6E-409C-BE32-E72D297353CC}">
              <c16:uniqueId val="{0000000A-1216-423B-86DB-59433480614B}"/>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C03-46B2-A7AA-3866A79AB73A}"/>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5C03-46B2-A7AA-3866A79AB73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C03-46B2-A7AA-3866A79AB73A}"/>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C03-46B2-A7AA-3866A79AB73A}"/>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C03-46B2-A7AA-3866A79AB73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'Emisiones Vigentes'!$Q$17:$Q$19</c:f>
              <c:strCache>
                <c:ptCount val="3"/>
                <c:pt idx="0">
                  <c:v>TES Corto Plazo</c:v>
                </c:pt>
                <c:pt idx="1">
                  <c:v>TES Tasa Fija</c:v>
                </c:pt>
                <c:pt idx="2">
                  <c:v>TES UVR</c:v>
                </c:pt>
              </c:strCache>
            </c:strRef>
          </c:cat>
          <c:val>
            <c:numRef>
              <c:f>'Emisiones Vigentes'!$U$17:$U$19</c:f>
              <c:numCache>
                <c:formatCode>0.00%</c:formatCode>
                <c:ptCount val="3"/>
                <c:pt idx="0">
                  <c:v>4.2194581770228633E-2</c:v>
                </c:pt>
                <c:pt idx="1">
                  <c:v>0.63241572432871596</c:v>
                </c:pt>
                <c:pt idx="2">
                  <c:v>0.32538969390105543</c:v>
                </c:pt>
              </c:numCache>
            </c:numRef>
          </c:val>
          <c:extLst>
            <c:ext xmlns:c16="http://schemas.microsoft.com/office/drawing/2014/chart" uri="{C3380CC4-5D6E-409C-BE32-E72D297353CC}">
              <c16:uniqueId val="{00000003-5C03-46B2-A7AA-3866A79AB73A}"/>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03133075216427"/>
          <c:y val="0.20462944301159752"/>
          <c:w val="0.22701840170531173"/>
          <c:h val="0.26178557398329549"/>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AED6-401D-8F3F-E0697C7B4ABF}"/>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ED6-401D-8F3F-E0697C7B4ABF}"/>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D6-401D-8F3F-E0697C7B4ABF}"/>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AED6-401D-8F3F-E0697C7B4ABF}"/>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ED6-401D-8F3F-E0697C7B4ABF}"/>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ED6-401D-8F3F-E0697C7B4ABF}"/>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ED6-401D-8F3F-E0697C7B4AB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AED6-401D-8F3F-E0697C7B4ABF}"/>
            </c:ext>
          </c:extLst>
        </c:ser>
        <c:ser>
          <c:idx val="1"/>
          <c:order val="1"/>
          <c:dPt>
            <c:idx val="0"/>
            <c:bubble3D val="0"/>
            <c:extLst>
              <c:ext xmlns:c16="http://schemas.microsoft.com/office/drawing/2014/chart" uri="{C3380CC4-5D6E-409C-BE32-E72D297353CC}">
                <c16:uniqueId val="{00000007-AED6-401D-8F3F-E0697C7B4ABF}"/>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AED6-401D-8F3F-E0697C7B4ABF}"/>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Issu'!$B$59:$D$59</c:f>
              <c:strCache>
                <c:ptCount val="3"/>
                <c:pt idx="0">
                  <c:v>TES COP - Short and Long Term</c:v>
                </c:pt>
              </c:strCache>
            </c:strRef>
          </c:tx>
          <c:spPr>
            <a:solidFill>
              <a:srgbClr val="00588E"/>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Issu'!$E$59:$U$59</c:f>
              <c:numCache>
                <c:formatCode>#,##0</c:formatCode>
                <c:ptCount val="17"/>
                <c:pt idx="0">
                  <c:v>2195.2567027800383</c:v>
                </c:pt>
                <c:pt idx="1">
                  <c:v>1555.6937596732243</c:v>
                </c:pt>
                <c:pt idx="2">
                  <c:v>8905.0732638722675</c:v>
                </c:pt>
                <c:pt idx="4">
                  <c:v>6855.4846850584245</c:v>
                </c:pt>
                <c:pt idx="5">
                  <c:v>5306.067977172519</c:v>
                </c:pt>
                <c:pt idx="6">
                  <c:v>7653.214276216765</c:v>
                </c:pt>
                <c:pt idx="7">
                  <c:v>3048.7009557544716</c:v>
                </c:pt>
                <c:pt idx="8">
                  <c:v>8274.7334577888396</c:v>
                </c:pt>
                <c:pt idx="10">
                  <c:v>5305.0637701508886</c:v>
                </c:pt>
                <c:pt idx="11">
                  <c:v>5736.2850828905584</c:v>
                </c:pt>
                <c:pt idx="13">
                  <c:v>5134.9183327216924</c:v>
                </c:pt>
              </c:numCache>
            </c:numRef>
          </c:val>
          <c:extLst>
            <c:ext xmlns:c16="http://schemas.microsoft.com/office/drawing/2014/chart" uri="{C3380CC4-5D6E-409C-BE32-E72D297353CC}">
              <c16:uniqueId val="{00000000-1E2B-49CD-8B26-8EC27AFBC36B}"/>
            </c:ext>
          </c:extLst>
        </c:ser>
        <c:ser>
          <c:idx val="1"/>
          <c:order val="1"/>
          <c:tx>
            <c:strRef>
              <c:f>'Outstand. Issu'!$B$60:$D$60</c:f>
              <c:strCache>
                <c:ptCount val="3"/>
                <c:pt idx="0">
                  <c:v>TES UVR</c:v>
                </c:pt>
              </c:strCache>
            </c:strRef>
          </c:tx>
          <c:spPr>
            <a:solidFill>
              <a:schemeClr val="accent1">
                <a:lumMod val="60000"/>
                <a:lumOff val="40000"/>
              </a:schemeClr>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Issu'!$E$60:$U$60</c:f>
              <c:numCache>
                <c:formatCode>#,##0</c:formatCode>
                <c:ptCount val="17"/>
                <c:pt idx="1">
                  <c:v>2578.2844917667894</c:v>
                </c:pt>
                <c:pt idx="3">
                  <c:v>7611.1486540893675</c:v>
                </c:pt>
                <c:pt idx="5">
                  <c:v>2867.4193540280503</c:v>
                </c:pt>
                <c:pt idx="7">
                  <c:v>4804.3222636063374</c:v>
                </c:pt>
                <c:pt idx="9">
                  <c:v>411.05999885117984</c:v>
                </c:pt>
                <c:pt idx="12">
                  <c:v>3069.3367422095639</c:v>
                </c:pt>
                <c:pt idx="14">
                  <c:v>4235.091624958116</c:v>
                </c:pt>
                <c:pt idx="15">
                  <c:v>2168.6176772772965</c:v>
                </c:pt>
                <c:pt idx="16">
                  <c:v>1180.722760734287</c:v>
                </c:pt>
              </c:numCache>
            </c:numRef>
          </c:val>
          <c:extLst>
            <c:ext xmlns:c16="http://schemas.microsoft.com/office/drawing/2014/chart" uri="{C3380CC4-5D6E-409C-BE32-E72D297353CC}">
              <c16:uniqueId val="{00000001-1E2B-49CD-8B26-8EC27AFBC36B}"/>
            </c:ext>
          </c:extLst>
        </c:ser>
        <c:dLbls>
          <c:showLegendKey val="0"/>
          <c:showVal val="0"/>
          <c:showCatName val="0"/>
          <c:showSerName val="0"/>
          <c:showPercent val="0"/>
          <c:showBubbleSize val="0"/>
        </c:dLbls>
        <c:gapWidth val="150"/>
        <c:overlap val="100"/>
        <c:axId val="818697983"/>
        <c:axId val="1"/>
      </c:barChart>
      <c:lineChart>
        <c:grouping val="standard"/>
        <c:varyColors val="0"/>
        <c:ser>
          <c:idx val="3"/>
          <c:order val="2"/>
          <c:tx>
            <c:strRef>
              <c:f>'Outstand. Issu'!$B$63:$D$63</c:f>
              <c:strCache>
                <c:ptCount val="3"/>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Issu'!$E$63:$U$63</c:f>
              <c:numCache>
                <c:formatCode>0.00%</c:formatCode>
                <c:ptCount val="17"/>
                <c:pt idx="0">
                  <c:v>2.4694524595644127E-2</c:v>
                </c:pt>
                <c:pt idx="1">
                  <c:v>4.6503275666468731E-2</c:v>
                </c:pt>
                <c:pt idx="2">
                  <c:v>0.10017350156007744</c:v>
                </c:pt>
                <c:pt idx="3">
                  <c:v>8.5618095324110383E-2</c:v>
                </c:pt>
                <c:pt idx="4">
                  <c:v>7.7117603128530263E-2</c:v>
                </c:pt>
                <c:pt idx="5">
                  <c:v>9.1943864094304176E-2</c:v>
                </c:pt>
                <c:pt idx="6">
                  <c:v>8.6091293077676323E-2</c:v>
                </c:pt>
                <c:pt idx="7">
                  <c:v>8.8338951337711094E-2</c:v>
                </c:pt>
                <c:pt idx="8">
                  <c:v>9.3082785551681577E-2</c:v>
                </c:pt>
                <c:pt idx="9">
                  <c:v>4.6240292714109146E-3</c:v>
                </c:pt>
                <c:pt idx="10">
                  <c:v>5.9676860381543406E-2</c:v>
                </c:pt>
                <c:pt idx="11">
                  <c:v>6.4527685025481521E-2</c:v>
                </c:pt>
                <c:pt idx="12">
                  <c:v>3.452708358745548E-2</c:v>
                </c:pt>
                <c:pt idx="13">
                  <c:v>5.7762888004594962E-2</c:v>
                </c:pt>
                <c:pt idx="14">
                  <c:v>4.7640703779604304E-2</c:v>
                </c:pt>
                <c:pt idx="15">
                  <c:v>2.4394861203363684E-2</c:v>
                </c:pt>
                <c:pt idx="16">
                  <c:v>1.3281994410341731E-2</c:v>
                </c:pt>
              </c:numCache>
            </c:numRef>
          </c:val>
          <c:smooth val="0"/>
          <c:extLst>
            <c:ext xmlns:c16="http://schemas.microsoft.com/office/drawing/2014/chart" uri="{C3380CC4-5D6E-409C-BE32-E72D297353CC}">
              <c16:uniqueId val="{00000002-1E2B-49CD-8B26-8EC27AFBC36B}"/>
            </c:ext>
          </c:extLst>
        </c:ser>
        <c:dLbls>
          <c:showLegendKey val="0"/>
          <c:showVal val="0"/>
          <c:showCatName val="0"/>
          <c:showSerName val="0"/>
          <c:showPercent val="0"/>
          <c:showBubbleSize val="0"/>
        </c:dLbls>
        <c:marker val="1"/>
        <c:smooth val="0"/>
        <c:axId val="3"/>
        <c:axId val="4"/>
      </c:lineChart>
      <c:catAx>
        <c:axId val="81869798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81869798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3063801512"/>
          <c:y val="5.0175733109503448E-2"/>
          <c:w val="0.21501450441639391"/>
          <c:h val="0.89764179223789908"/>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CBC-4763-8BC2-5E6B496438A5}"/>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8CBC-4763-8BC2-5E6B496438A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CBC-4763-8BC2-5E6B496438A5}"/>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CBC-4763-8BC2-5E6B496438A5}"/>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CBC-4763-8BC2-5E6B496438A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'Outstand. Issu'!$Q$17:$R$19</c:f>
              <c:strCache>
                <c:ptCount val="3"/>
                <c:pt idx="0">
                  <c:v>TES Short Term</c:v>
                </c:pt>
                <c:pt idx="1">
                  <c:v>TES Fixed Rate</c:v>
                </c:pt>
                <c:pt idx="2">
                  <c:v>TES UVR</c:v>
                </c:pt>
              </c:strCache>
            </c:strRef>
          </c:cat>
          <c:val>
            <c:numRef>
              <c:f>'Outstand. Issu'!$U$17:$U$19</c:f>
              <c:numCache>
                <c:formatCode>0.00%</c:formatCode>
                <c:ptCount val="3"/>
                <c:pt idx="0">
                  <c:v>4.2194581770228626E-2</c:v>
                </c:pt>
                <c:pt idx="1">
                  <c:v>0.63241572432871607</c:v>
                </c:pt>
                <c:pt idx="2">
                  <c:v>0.32538969390105532</c:v>
                </c:pt>
              </c:numCache>
            </c:numRef>
          </c:val>
          <c:extLst>
            <c:ext xmlns:c16="http://schemas.microsoft.com/office/drawing/2014/chart" uri="{C3380CC4-5D6E-409C-BE32-E72D297353CC}">
              <c16:uniqueId val="{00000003-8CBC-4763-8BC2-5E6B496438A5}"/>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03133075216427"/>
          <c:y val="0.20462944301159752"/>
          <c:w val="0.22701840170531173"/>
          <c:h val="0.26178557398329549"/>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http://www.minhacienda.gov.co/imagesnew/LogoMinhacienda1.jpg" TargetMode="External"/><Relationship Id="rId1" Type="http://schemas.openxmlformats.org/officeDocument/2006/relationships/chart" Target="../charts/chart4.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180975</xdr:colOff>
      <xdr:row>3</xdr:row>
      <xdr:rowOff>0</xdr:rowOff>
    </xdr:from>
    <xdr:to>
      <xdr:col>12</xdr:col>
      <xdr:colOff>85725</xdr:colOff>
      <xdr:row>6</xdr:row>
      <xdr:rowOff>38100</xdr:rowOff>
    </xdr:to>
    <xdr:pic>
      <xdr:nvPicPr>
        <xdr:cNvPr id="2079"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0" y="590550"/>
          <a:ext cx="447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40</xdr:row>
      <xdr:rowOff>152400</xdr:rowOff>
    </xdr:from>
    <xdr:to>
      <xdr:col>21</xdr:col>
      <xdr:colOff>209550</xdr:colOff>
      <xdr:row>55</xdr:row>
      <xdr:rowOff>219075</xdr:rowOff>
    </xdr:to>
    <xdr:graphicFrame macro="">
      <xdr:nvGraphicFramePr>
        <xdr:cNvPr id="116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457200</xdr:rowOff>
    </xdr:from>
    <xdr:to>
      <xdr:col>11</xdr:col>
      <xdr:colOff>0</xdr:colOff>
      <xdr:row>15</xdr:row>
      <xdr:rowOff>285750</xdr:rowOff>
    </xdr:to>
    <xdr:graphicFrame macro="">
      <xdr:nvGraphicFramePr>
        <xdr:cNvPr id="116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1164"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2046922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6</xdr:row>
      <xdr:rowOff>828675</xdr:rowOff>
    </xdr:from>
    <xdr:to>
      <xdr:col>20</xdr:col>
      <xdr:colOff>1714500</xdr:colOff>
      <xdr:row>15</xdr:row>
      <xdr:rowOff>171450</xdr:rowOff>
    </xdr:to>
    <xdr:graphicFrame macro="">
      <xdr:nvGraphicFramePr>
        <xdr:cNvPr id="116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15</xdr:row>
      <xdr:rowOff>285750</xdr:rowOff>
    </xdr:to>
    <xdr:graphicFrame macro="">
      <xdr:nvGraphicFramePr>
        <xdr:cNvPr id="321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3213" name="Imagen 5" descr="http://www.minhacienda.gov.co/imagesnew/LogoMinhacienda1.jpg"/>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39</xdr:row>
      <xdr:rowOff>161925</xdr:rowOff>
    </xdr:from>
    <xdr:to>
      <xdr:col>20</xdr:col>
      <xdr:colOff>1047750</xdr:colOff>
      <xdr:row>54</xdr:row>
      <xdr:rowOff>276225</xdr:rowOff>
    </xdr:to>
    <xdr:graphicFrame macro="">
      <xdr:nvGraphicFramePr>
        <xdr:cNvPr id="3214"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7</xdr:row>
      <xdr:rowOff>0</xdr:rowOff>
    </xdr:from>
    <xdr:to>
      <xdr:col>20</xdr:col>
      <xdr:colOff>1666875</xdr:colOff>
      <xdr:row>15</xdr:row>
      <xdr:rowOff>200025</xdr:rowOff>
    </xdr:to>
    <xdr:graphicFrame macro="">
      <xdr:nvGraphicFramePr>
        <xdr:cNvPr id="321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Outstand. Issu"/>
      <sheetName val="Curva"/>
      <sheetName val="Título-Title "/>
    </sheetNames>
    <sheetDataSet>
      <sheetData sheetId="0">
        <row r="2">
          <cell r="A2" t="str">
            <v>Fuentes</v>
          </cell>
        </row>
        <row r="8">
          <cell r="L8">
            <v>1</v>
          </cell>
        </row>
        <row r="236">
          <cell r="A236">
            <v>7.0618200108908642</v>
          </cell>
          <cell r="B236">
            <v>7.0618200108908642</v>
          </cell>
        </row>
        <row r="318">
          <cell r="A318">
            <v>4023520.3402396999</v>
          </cell>
          <cell r="B318">
            <v>1099.277444978949</v>
          </cell>
        </row>
      </sheetData>
      <sheetData sheetId="1">
        <row r="18">
          <cell r="Q18" t="str">
            <v>TES Corto Plazo</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view="pageBreakPreview" zoomScale="60" zoomScaleNormal="85" workbookViewId="0">
      <selection activeCell="G17" sqref="G17"/>
    </sheetView>
  </sheetViews>
  <sheetFormatPr baseColWidth="10" defaultColWidth="0" defaultRowHeight="0" customHeight="1" zeroHeight="1" x14ac:dyDescent="0.2"/>
  <cols>
    <col min="1" max="4" width="11.42578125" style="85" customWidth="1"/>
    <col min="5" max="5" width="16.140625" style="85" bestFit="1" customWidth="1"/>
    <col min="6" max="13" width="11.42578125" style="85" customWidth="1"/>
    <col min="14" max="16384" width="0" style="85" hidden="1"/>
  </cols>
  <sheetData>
    <row r="1" spans="1:15" ht="15" x14ac:dyDescent="0.2"/>
    <row r="2" spans="1:15" ht="15.75" x14ac:dyDescent="0.25">
      <c r="A2" s="86"/>
      <c r="B2" s="86"/>
      <c r="C2" s="86"/>
      <c r="D2" s="86"/>
      <c r="E2" s="86"/>
      <c r="F2" s="86"/>
      <c r="G2" s="86"/>
      <c r="H2" s="86"/>
      <c r="I2" s="86"/>
      <c r="J2" s="86"/>
      <c r="K2" s="86"/>
      <c r="L2" s="86"/>
      <c r="M2" s="86"/>
    </row>
    <row r="3" spans="1:15" ht="15.75" x14ac:dyDescent="0.25">
      <c r="A3" s="86"/>
      <c r="B3" s="86"/>
      <c r="C3" s="86"/>
      <c r="D3" s="86"/>
      <c r="E3" s="86"/>
      <c r="F3" s="86"/>
      <c r="G3" s="86"/>
      <c r="H3" s="86"/>
      <c r="I3" s="86"/>
      <c r="J3" s="86"/>
      <c r="K3" s="86"/>
      <c r="L3" s="86"/>
      <c r="M3" s="86"/>
    </row>
    <row r="4" spans="1:15" ht="15.75" customHeight="1" x14ac:dyDescent="0.25">
      <c r="A4" s="86"/>
      <c r="B4" s="86"/>
      <c r="C4" s="86"/>
      <c r="D4" s="86"/>
      <c r="E4" s="86"/>
      <c r="F4" s="86"/>
      <c r="G4" s="86"/>
      <c r="H4" s="86"/>
      <c r="I4" s="86"/>
      <c r="J4" s="86"/>
      <c r="K4" s="86"/>
      <c r="L4" s="86"/>
      <c r="M4" s="86"/>
    </row>
    <row r="5" spans="1:15" ht="15.75" x14ac:dyDescent="0.25">
      <c r="A5" s="86"/>
      <c r="B5" s="86"/>
      <c r="C5" s="86"/>
      <c r="D5" s="86"/>
      <c r="E5" s="86"/>
      <c r="F5" s="86"/>
      <c r="G5" s="86"/>
      <c r="H5" s="86"/>
      <c r="I5" s="86"/>
      <c r="J5" s="86"/>
      <c r="K5" s="86"/>
      <c r="L5" s="86"/>
      <c r="M5" s="86"/>
    </row>
    <row r="6" spans="1:15" ht="15.75" x14ac:dyDescent="0.25">
      <c r="A6" s="86"/>
      <c r="B6" s="86"/>
      <c r="C6" s="86"/>
      <c r="D6" s="86"/>
      <c r="E6" s="86"/>
      <c r="F6" s="86"/>
      <c r="G6" s="86"/>
      <c r="H6" s="86"/>
      <c r="I6" s="86"/>
      <c r="J6" s="86"/>
      <c r="K6" s="86"/>
      <c r="L6" s="86"/>
      <c r="M6" s="86"/>
    </row>
    <row r="7" spans="1:15" ht="15.75" x14ac:dyDescent="0.25">
      <c r="A7" s="86"/>
      <c r="B7" s="86"/>
      <c r="C7" s="86"/>
      <c r="D7" s="86"/>
      <c r="E7" s="86"/>
      <c r="F7" s="86"/>
      <c r="G7" s="86"/>
      <c r="H7" s="86"/>
      <c r="I7" s="86"/>
      <c r="J7" s="86"/>
      <c r="K7" s="86"/>
      <c r="L7" s="86"/>
      <c r="M7" s="86"/>
    </row>
    <row r="8" spans="1:15" ht="15.75" x14ac:dyDescent="0.25">
      <c r="A8" s="86"/>
      <c r="B8" s="86"/>
      <c r="C8" s="86"/>
      <c r="D8" s="86"/>
      <c r="E8" s="86"/>
      <c r="F8" s="86"/>
      <c r="G8" s="86"/>
      <c r="H8" s="86"/>
      <c r="I8" s="86"/>
      <c r="J8" s="86"/>
      <c r="K8" s="86"/>
      <c r="L8" s="86"/>
      <c r="M8" s="86"/>
    </row>
    <row r="9" spans="1:15" ht="15.75" x14ac:dyDescent="0.25">
      <c r="A9" s="86"/>
      <c r="B9" s="86"/>
      <c r="C9" s="86"/>
      <c r="D9" s="87"/>
      <c r="E9" s="86"/>
      <c r="F9" s="86"/>
      <c r="G9" s="86"/>
      <c r="H9" s="86"/>
      <c r="I9" s="86"/>
      <c r="J9" s="86"/>
      <c r="K9" s="86"/>
      <c r="L9" s="86"/>
      <c r="M9" s="86"/>
    </row>
    <row r="10" spans="1:15" ht="23.25" x14ac:dyDescent="0.35">
      <c r="A10" s="86"/>
      <c r="B10" s="86"/>
      <c r="C10" s="86"/>
      <c r="D10" s="86"/>
      <c r="E10" s="140"/>
      <c r="F10" s="140"/>
      <c r="G10" s="140"/>
      <c r="H10" s="86"/>
      <c r="I10" s="86"/>
      <c r="J10" s="86"/>
      <c r="K10" s="86"/>
      <c r="L10" s="86"/>
      <c r="M10" s="86"/>
      <c r="O10" s="85" t="e">
        <f>INDEX([1]indice!#REF!,1,[1]indice!$L$8)</f>
        <v>#REF!</v>
      </c>
    </row>
    <row r="11" spans="1:15" ht="15.75" x14ac:dyDescent="0.25">
      <c r="A11" s="86"/>
      <c r="B11" s="86"/>
      <c r="C11" s="86"/>
      <c r="D11" s="86"/>
      <c r="E11" s="86"/>
      <c r="F11" s="86"/>
      <c r="G11" s="86"/>
      <c r="H11" s="86"/>
      <c r="I11" s="86"/>
      <c r="J11" s="86"/>
      <c r="K11" s="86"/>
      <c r="L11" s="86"/>
      <c r="M11" s="86"/>
    </row>
    <row r="12" spans="1:15" ht="15.75" x14ac:dyDescent="0.25">
      <c r="A12" s="86"/>
      <c r="B12" s="86"/>
      <c r="C12" s="86"/>
      <c r="D12" s="86"/>
      <c r="E12" s="86"/>
      <c r="F12" s="86"/>
      <c r="G12" s="86"/>
      <c r="H12" s="86"/>
      <c r="I12" s="86"/>
      <c r="J12" s="86"/>
      <c r="K12" s="86"/>
      <c r="L12" s="86"/>
      <c r="M12" s="86"/>
    </row>
    <row r="13" spans="1:15" ht="30.75" customHeight="1" x14ac:dyDescent="0.25">
      <c r="A13" s="86"/>
      <c r="B13" s="86"/>
      <c r="C13" s="141" t="s">
        <v>85</v>
      </c>
      <c r="D13" s="141"/>
      <c r="E13" s="141"/>
      <c r="F13" s="86"/>
      <c r="G13" s="86"/>
      <c r="H13" s="142" t="s">
        <v>87</v>
      </c>
      <c r="I13" s="142"/>
      <c r="J13" s="142"/>
      <c r="K13" s="142"/>
      <c r="L13" s="86"/>
      <c r="M13" s="86"/>
    </row>
    <row r="14" spans="1:15" ht="15.75" x14ac:dyDescent="0.25">
      <c r="A14" s="86"/>
      <c r="B14" s="86"/>
      <c r="C14" s="88"/>
      <c r="D14" s="86"/>
      <c r="E14" s="86"/>
      <c r="F14" s="86"/>
      <c r="G14" s="86"/>
      <c r="H14" s="89"/>
      <c r="I14" s="89"/>
      <c r="J14" s="89"/>
      <c r="K14" s="89"/>
      <c r="L14" s="89"/>
      <c r="M14" s="89"/>
    </row>
    <row r="15" spans="1:15" ht="15.75" x14ac:dyDescent="0.25">
      <c r="A15" s="86"/>
      <c r="B15" s="86"/>
      <c r="C15" s="88"/>
      <c r="D15" s="86"/>
      <c r="E15" s="86"/>
      <c r="F15" s="86"/>
      <c r="G15" s="86"/>
      <c r="H15" s="89"/>
      <c r="I15" s="89"/>
      <c r="J15" s="89"/>
      <c r="K15" s="89"/>
      <c r="L15" s="89"/>
      <c r="M15" s="89"/>
    </row>
    <row r="16" spans="1:15" ht="15.75" x14ac:dyDescent="0.25">
      <c r="A16" s="86"/>
      <c r="B16" s="86"/>
      <c r="C16" s="88" t="s">
        <v>86</v>
      </c>
      <c r="D16" s="86"/>
      <c r="E16" s="86"/>
      <c r="F16" s="86"/>
      <c r="G16" s="86"/>
      <c r="H16" s="89" t="s">
        <v>88</v>
      </c>
      <c r="I16" s="89"/>
      <c r="J16" s="89"/>
      <c r="K16" s="89"/>
      <c r="L16" s="89"/>
      <c r="M16" s="89"/>
    </row>
    <row r="17" spans="1:21" ht="15.75" x14ac:dyDescent="0.25">
      <c r="A17" s="86"/>
      <c r="B17" s="86"/>
      <c r="C17" s="88"/>
      <c r="D17" s="86"/>
      <c r="E17" s="86"/>
      <c r="F17" s="86"/>
      <c r="G17" s="86"/>
      <c r="H17" s="89" t="s">
        <v>89</v>
      </c>
      <c r="I17" s="89"/>
      <c r="J17" s="89"/>
      <c r="K17" s="89"/>
      <c r="L17" s="89"/>
      <c r="M17" s="89"/>
    </row>
    <row r="18" spans="1:21" ht="15.75" x14ac:dyDescent="0.25">
      <c r="A18" s="86"/>
      <c r="B18" s="86"/>
      <c r="C18" s="86"/>
      <c r="D18" s="86"/>
      <c r="E18" s="86"/>
      <c r="F18" s="86"/>
      <c r="G18" s="86"/>
      <c r="H18" s="89" t="s">
        <v>10</v>
      </c>
      <c r="I18" s="89"/>
      <c r="J18" s="89"/>
      <c r="K18" s="89"/>
      <c r="L18" s="89"/>
      <c r="M18" s="89"/>
    </row>
    <row r="19" spans="1:21" ht="15.75" x14ac:dyDescent="0.25">
      <c r="A19" s="86"/>
      <c r="B19" s="86"/>
      <c r="C19" s="86"/>
      <c r="D19" s="86"/>
      <c r="E19" s="86"/>
      <c r="F19" s="86"/>
      <c r="G19" s="86"/>
      <c r="H19" s="89"/>
      <c r="I19" s="89"/>
      <c r="J19" s="89"/>
      <c r="K19" s="89"/>
      <c r="L19" s="89"/>
      <c r="M19" s="89"/>
    </row>
    <row r="20" spans="1:21" ht="15.75" x14ac:dyDescent="0.25">
      <c r="A20" s="86"/>
      <c r="B20" s="86"/>
      <c r="C20" s="143"/>
      <c r="D20" s="143"/>
      <c r="E20" s="143"/>
      <c r="F20" s="143"/>
      <c r="G20" s="86"/>
      <c r="H20" s="90"/>
      <c r="I20" s="89"/>
      <c r="J20" s="89"/>
      <c r="K20" s="89"/>
      <c r="L20" s="89"/>
      <c r="M20" s="89"/>
    </row>
    <row r="21" spans="1:21" ht="15.75" x14ac:dyDescent="0.25">
      <c r="A21" s="86"/>
      <c r="B21" s="86"/>
      <c r="C21" s="143"/>
      <c r="D21" s="143"/>
      <c r="E21" s="143"/>
      <c r="F21" s="143"/>
      <c r="G21" s="86"/>
      <c r="H21" s="89"/>
      <c r="I21" s="89"/>
      <c r="J21" s="89"/>
      <c r="K21" s="89"/>
      <c r="L21" s="89"/>
      <c r="M21" s="89"/>
    </row>
    <row r="22" spans="1:21" ht="15.75" x14ac:dyDescent="0.25">
      <c r="A22" s="86"/>
      <c r="B22" s="91"/>
      <c r="C22" s="143"/>
      <c r="D22" s="143"/>
      <c r="E22" s="143"/>
      <c r="F22" s="143"/>
      <c r="G22" s="91"/>
      <c r="H22" s="92"/>
      <c r="I22" s="89"/>
      <c r="J22" s="89"/>
      <c r="K22" s="89"/>
      <c r="L22" s="89"/>
      <c r="M22" s="89"/>
    </row>
    <row r="23" spans="1:21" ht="15.75" x14ac:dyDescent="0.25">
      <c r="A23" s="86"/>
      <c r="B23" s="91"/>
      <c r="C23" s="143"/>
      <c r="D23" s="143"/>
      <c r="E23" s="143"/>
      <c r="F23" s="143"/>
      <c r="G23" s="91"/>
      <c r="H23" s="91"/>
      <c r="I23" s="86"/>
      <c r="J23" s="86"/>
      <c r="K23" s="86"/>
      <c r="L23" s="86"/>
      <c r="M23" s="86"/>
    </row>
    <row r="24" spans="1:21" ht="15.75" x14ac:dyDescent="0.25">
      <c r="A24" s="86"/>
      <c r="B24" s="86"/>
      <c r="C24" s="143"/>
      <c r="D24" s="143"/>
      <c r="E24" s="143"/>
      <c r="F24" s="143"/>
      <c r="G24" s="86"/>
      <c r="H24" s="86"/>
      <c r="I24" s="86"/>
      <c r="J24" s="86"/>
      <c r="K24" s="86"/>
      <c r="L24" s="86"/>
      <c r="M24" s="86"/>
    </row>
    <row r="25" spans="1:21" ht="25.5" x14ac:dyDescent="0.35">
      <c r="A25" s="86"/>
      <c r="B25" s="86"/>
      <c r="C25" s="143"/>
      <c r="D25" s="144"/>
      <c r="E25" s="144"/>
      <c r="F25" s="144"/>
      <c r="G25" s="93"/>
      <c r="H25" s="93"/>
      <c r="I25" s="93"/>
      <c r="J25" s="93"/>
      <c r="K25" s="93"/>
      <c r="L25" s="93"/>
      <c r="M25" s="93"/>
      <c r="N25" s="94" t="e">
        <f ca="1">_xlfn.SINGLE(INDEX([1]indice!A236:B236,1,[1]indice!$L$8))</f>
        <v>#NAME?</v>
      </c>
      <c r="O25" s="94"/>
      <c r="Q25" s="95"/>
      <c r="R25" s="95"/>
      <c r="S25" s="95" t="b">
        <f>T22=U63</f>
        <v>1</v>
      </c>
      <c r="T25" s="95"/>
      <c r="U25" s="95"/>
    </row>
    <row r="26" spans="1:21" ht="350.25" customHeight="1" x14ac:dyDescent="0.35">
      <c r="A26" s="86"/>
      <c r="B26" s="86"/>
      <c r="C26" s="145" t="s">
        <v>8</v>
      </c>
      <c r="D26" s="146"/>
      <c r="E26" s="146"/>
      <c r="F26" s="146"/>
      <c r="G26" s="146"/>
      <c r="H26" s="146"/>
      <c r="I26" s="146"/>
      <c r="J26" s="146"/>
      <c r="K26" s="93"/>
      <c r="L26" s="93"/>
      <c r="M26" s="93"/>
      <c r="N26" s="94"/>
      <c r="O26" s="94"/>
    </row>
    <row r="27" spans="1:21" ht="25.5" x14ac:dyDescent="0.35">
      <c r="A27" s="86"/>
      <c r="B27" s="86"/>
      <c r="C27" s="86"/>
      <c r="D27" s="93"/>
      <c r="E27" s="93"/>
      <c r="F27" s="93"/>
      <c r="G27" s="93"/>
      <c r="H27" s="93"/>
      <c r="I27" s="93"/>
      <c r="J27" s="93"/>
      <c r="K27" s="93"/>
      <c r="L27" s="93"/>
      <c r="M27" s="93"/>
      <c r="N27" s="94"/>
      <c r="O27" s="94"/>
    </row>
    <row r="28" spans="1:21" ht="25.5" x14ac:dyDescent="0.35">
      <c r="A28" s="86"/>
      <c r="B28" s="86"/>
      <c r="C28" s="86"/>
      <c r="D28" s="93"/>
      <c r="E28" s="93"/>
      <c r="F28" s="93"/>
      <c r="G28" s="93"/>
      <c r="H28" s="93"/>
      <c r="I28" s="93"/>
      <c r="J28" s="93"/>
      <c r="K28" s="93"/>
      <c r="L28" s="93"/>
      <c r="M28" s="93"/>
      <c r="N28" s="94"/>
      <c r="O28" s="94"/>
    </row>
    <row r="29" spans="1:21" ht="25.5" x14ac:dyDescent="0.35">
      <c r="A29" s="86"/>
      <c r="B29" s="86"/>
      <c r="C29" s="86"/>
      <c r="D29" s="93"/>
      <c r="E29" s="93"/>
      <c r="F29" s="93"/>
      <c r="G29" s="93" t="s">
        <v>2</v>
      </c>
      <c r="H29" s="93"/>
      <c r="I29" s="93"/>
      <c r="J29" s="93"/>
      <c r="K29" s="93"/>
      <c r="L29" s="93"/>
      <c r="M29" s="93"/>
      <c r="N29" s="94"/>
      <c r="O29" s="94"/>
    </row>
    <row r="30" spans="1:21" ht="25.5" x14ac:dyDescent="0.35">
      <c r="A30" s="86"/>
      <c r="B30" s="86"/>
      <c r="C30" s="86"/>
      <c r="D30" s="93"/>
      <c r="E30" s="93"/>
      <c r="F30" s="93"/>
      <c r="G30" s="93"/>
      <c r="H30" s="93"/>
      <c r="I30" s="93"/>
      <c r="J30" s="93"/>
      <c r="K30" s="93"/>
      <c r="L30" s="93"/>
      <c r="M30" s="93"/>
      <c r="N30" s="94"/>
      <c r="O30" s="94"/>
    </row>
    <row r="31" spans="1:21" ht="25.5" x14ac:dyDescent="0.35">
      <c r="A31" s="86"/>
      <c r="B31" s="86"/>
      <c r="C31" s="86"/>
      <c r="D31" s="93"/>
      <c r="E31" s="93"/>
      <c r="F31" s="93"/>
      <c r="G31" s="93" t="s">
        <v>2</v>
      </c>
      <c r="H31" s="93"/>
      <c r="I31" s="93"/>
      <c r="J31" s="93"/>
      <c r="K31" s="93"/>
      <c r="L31" s="93"/>
      <c r="M31" s="93"/>
      <c r="N31" s="94"/>
      <c r="O31" s="94"/>
    </row>
    <row r="32" spans="1:21" ht="15.75" x14ac:dyDescent="0.25">
      <c r="A32" s="86"/>
      <c r="B32" s="86"/>
      <c r="C32" s="86"/>
      <c r="D32" s="86"/>
      <c r="E32" s="86"/>
      <c r="F32" s="86"/>
      <c r="G32" s="86"/>
      <c r="H32" s="86"/>
      <c r="I32" s="86"/>
      <c r="J32" s="86"/>
      <c r="K32" s="86"/>
      <c r="L32" s="86"/>
      <c r="M32" s="86"/>
    </row>
    <row r="33" spans="1:13" ht="15.75" x14ac:dyDescent="0.25">
      <c r="A33" s="86"/>
      <c r="B33" s="86"/>
      <c r="C33" s="86"/>
      <c r="D33" s="86"/>
      <c r="E33" s="86"/>
      <c r="F33" s="86"/>
      <c r="G33" s="86"/>
      <c r="H33" s="86"/>
      <c r="I33" s="86"/>
      <c r="J33" s="86"/>
      <c r="K33" s="86"/>
      <c r="L33" s="86"/>
      <c r="M33" s="86"/>
    </row>
    <row r="34" spans="1:13" ht="15.75" x14ac:dyDescent="0.25">
      <c r="A34" s="86"/>
      <c r="B34" s="86"/>
      <c r="C34" s="86"/>
      <c r="D34" s="86"/>
      <c r="E34" s="86"/>
      <c r="F34" s="86"/>
      <c r="G34" s="86"/>
      <c r="H34" s="86"/>
      <c r="I34" s="86"/>
      <c r="J34" s="86"/>
      <c r="K34" s="86"/>
      <c r="L34" s="86"/>
      <c r="M34" s="86"/>
    </row>
    <row r="35" spans="1:13" ht="15.75" x14ac:dyDescent="0.25">
      <c r="A35" s="86"/>
      <c r="B35" s="86"/>
      <c r="C35" s="86"/>
      <c r="D35" s="86"/>
      <c r="E35" s="86"/>
      <c r="F35" s="86"/>
      <c r="G35" s="86"/>
      <c r="H35" s="86"/>
      <c r="I35" s="86"/>
      <c r="J35" s="86"/>
      <c r="K35" s="86"/>
      <c r="L35" s="86"/>
      <c r="M35" s="86"/>
    </row>
    <row r="36" spans="1:13" ht="15.75" x14ac:dyDescent="0.25">
      <c r="A36" s="86"/>
      <c r="B36" s="86"/>
      <c r="C36" s="86"/>
      <c r="D36" s="86"/>
      <c r="E36" s="86"/>
      <c r="F36" s="86"/>
      <c r="G36" s="86"/>
      <c r="H36" s="86"/>
      <c r="I36" s="86"/>
      <c r="J36" s="86"/>
      <c r="K36" s="86"/>
      <c r="L36" s="86"/>
      <c r="M36" s="86"/>
    </row>
    <row r="37" spans="1:13" ht="15.75" x14ac:dyDescent="0.25">
      <c r="A37" s="86"/>
      <c r="B37" s="86"/>
      <c r="C37" s="86"/>
      <c r="D37" s="86"/>
      <c r="E37" s="86"/>
      <c r="F37" s="86"/>
      <c r="G37" s="86"/>
      <c r="H37" s="86"/>
      <c r="I37" s="86"/>
      <c r="J37" s="86"/>
      <c r="K37" s="86"/>
      <c r="L37" s="86"/>
      <c r="M37" s="86"/>
    </row>
    <row r="38" spans="1:13" ht="15.75" x14ac:dyDescent="0.25">
      <c r="A38" s="86"/>
      <c r="B38" s="86"/>
      <c r="C38" s="86"/>
      <c r="D38" s="86"/>
      <c r="E38" s="86"/>
      <c r="F38" s="86"/>
      <c r="G38" s="86"/>
      <c r="H38" s="86"/>
      <c r="I38" s="86"/>
      <c r="J38" s="86"/>
      <c r="K38" s="86"/>
      <c r="L38" s="86"/>
      <c r="M38" s="86"/>
    </row>
    <row r="39" spans="1:13" ht="15.75" x14ac:dyDescent="0.25">
      <c r="A39" s="86"/>
      <c r="B39" s="86"/>
      <c r="C39" s="86"/>
      <c r="D39" s="86"/>
      <c r="E39" s="86"/>
      <c r="F39" s="86"/>
      <c r="G39" s="86"/>
      <c r="H39" s="86"/>
      <c r="I39" s="86"/>
      <c r="J39" s="86"/>
      <c r="K39" s="86"/>
      <c r="L39" s="86"/>
      <c r="M39" s="86"/>
    </row>
    <row r="61" spans="20:22" ht="15" hidden="1" customHeight="1" x14ac:dyDescent="0.2">
      <c r="T61" s="85">
        <v>2037</v>
      </c>
      <c r="U61" s="85">
        <v>2049</v>
      </c>
    </row>
    <row r="62" spans="20:22" ht="15" customHeight="1" x14ac:dyDescent="0.2">
      <c r="V62" s="85">
        <f>SUM(F62:U62)</f>
        <v>0</v>
      </c>
    </row>
    <row r="63" spans="20:22" ht="15" customHeight="1" x14ac:dyDescent="0.2">
      <c r="T63" s="85" t="e">
        <f ca="1">_xlfn.SINGLE(INDEX([1]indice!A318:B318,1,[1]indice!$L$8))</f>
        <v>#NAME?</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85" t="s">
        <v>7</v>
      </c>
    </row>
    <row r="244" spans="5:16" ht="15" hidden="1" customHeight="1" x14ac:dyDescent="0.2">
      <c r="E244" s="85" t="s">
        <v>7</v>
      </c>
      <c r="I244" s="85">
        <v>3249999.6</v>
      </c>
      <c r="P244" s="83">
        <v>9952435.5480599999</v>
      </c>
    </row>
    <row r="245" spans="5:16" ht="15" hidden="1" customHeight="1" x14ac:dyDescent="0.2">
      <c r="I245" s="85">
        <v>3249999.4</v>
      </c>
      <c r="P245" s="84">
        <v>15023661.187726401</v>
      </c>
    </row>
    <row r="246" spans="5:16" ht="15" hidden="1" customHeight="1" x14ac:dyDescent="0.2">
      <c r="I246" s="85">
        <v>3249998.8</v>
      </c>
      <c r="P246" s="83">
        <v>2709436.3214406003</v>
      </c>
    </row>
    <row r="247" spans="5:16" ht="15" hidden="1" customHeight="1" x14ac:dyDescent="0.2">
      <c r="I247" s="85">
        <v>1799999.9</v>
      </c>
      <c r="P247" s="84">
        <v>3105741.2023946005</v>
      </c>
    </row>
    <row r="248" spans="5:16" ht="15" hidden="1" customHeight="1" x14ac:dyDescent="0.2">
      <c r="I248" s="85">
        <v>8580675.1999999993</v>
      </c>
      <c r="P248" s="96">
        <v>101305941.57524356</v>
      </c>
    </row>
    <row r="249" spans="5:16" ht="15" hidden="1" customHeight="1" x14ac:dyDescent="0.2">
      <c r="I249" s="85">
        <v>3249999.4</v>
      </c>
    </row>
    <row r="250" spans="5:16" ht="15" hidden="1" customHeight="1" x14ac:dyDescent="0.2">
      <c r="I250" s="85">
        <v>3249998.8</v>
      </c>
    </row>
    <row r="251" spans="5:16" ht="15" hidden="1" customHeight="1" x14ac:dyDescent="0.2">
      <c r="I251" s="85">
        <v>4249999</v>
      </c>
    </row>
    <row r="252" spans="5:16" ht="15" hidden="1" customHeight="1" x14ac:dyDescent="0.2">
      <c r="I252" s="85">
        <v>3849999.7</v>
      </c>
    </row>
    <row r="253" spans="5:16" ht="15" hidden="1" customHeight="1" x14ac:dyDescent="0.2">
      <c r="I253" s="85">
        <v>5510803.9000000004</v>
      </c>
    </row>
    <row r="254" spans="5:16" ht="15" hidden="1" customHeight="1" x14ac:dyDescent="0.2">
      <c r="I254" s="85">
        <v>14610763.4</v>
      </c>
    </row>
    <row r="255" spans="5:16" ht="15" hidden="1" customHeight="1" x14ac:dyDescent="0.2">
      <c r="I255" s="85">
        <v>33484935.699999999</v>
      </c>
    </row>
    <row r="256" spans="5:16" ht="15" hidden="1" customHeight="1" x14ac:dyDescent="0.2">
      <c r="I256" s="85">
        <v>26889987.199999999</v>
      </c>
    </row>
    <row r="257" spans="9:9" ht="15" hidden="1" customHeight="1" x14ac:dyDescent="0.2">
      <c r="I257" s="85">
        <v>17806924.5</v>
      </c>
    </row>
    <row r="258" spans="9:9" ht="15" hidden="1" customHeight="1" x14ac:dyDescent="0.2">
      <c r="I258" s="85">
        <v>28778993.899999999</v>
      </c>
    </row>
    <row r="259" spans="9:9" ht="15" hidden="1" customHeight="1" x14ac:dyDescent="0.2">
      <c r="I259" s="85">
        <v>27422931.5</v>
      </c>
    </row>
    <row r="260" spans="9:9" ht="15" hidden="1" customHeight="1" x14ac:dyDescent="0.2">
      <c r="I260" s="85">
        <v>17395463.5</v>
      </c>
    </row>
    <row r="261" spans="9:9" ht="15" hidden="1" customHeight="1" x14ac:dyDescent="0.2">
      <c r="I261" s="85">
        <v>18114035.600000001</v>
      </c>
    </row>
    <row r="262" spans="9:9" ht="15" hidden="1" customHeight="1" x14ac:dyDescent="0.2">
      <c r="I262" s="85">
        <v>6498129.2999999998</v>
      </c>
    </row>
    <row r="263" spans="9:9" ht="15" hidden="1" customHeight="1" x14ac:dyDescent="0.2"/>
    <row r="264" spans="9:9" ht="15" hidden="1" customHeight="1" x14ac:dyDescent="0.2">
      <c r="I264" s="85">
        <v>10111439.506208699</v>
      </c>
    </row>
    <row r="265" spans="9:9" ht="15" hidden="1" customHeight="1" x14ac:dyDescent="0.2">
      <c r="I265" s="85">
        <v>20019978.585344199</v>
      </c>
    </row>
    <row r="266" spans="9:9" ht="15" hidden="1" customHeight="1" x14ac:dyDescent="0.2">
      <c r="I266" s="85">
        <v>22782912.910363846</v>
      </c>
    </row>
    <row r="267" spans="9:9" ht="15" hidden="1" customHeight="1" x14ac:dyDescent="0.2">
      <c r="I267" s="85">
        <v>10244721.498964999</v>
      </c>
    </row>
    <row r="268" spans="9:9" ht="15" hidden="1" customHeight="1" x14ac:dyDescent="0.2">
      <c r="I268" s="85">
        <v>11052727.5840664</v>
      </c>
    </row>
    <row r="269" spans="9:9" ht="15" hidden="1" customHeight="1" x14ac:dyDescent="0.2">
      <c r="I269" s="85">
        <v>28778993.899999999</v>
      </c>
    </row>
    <row r="270" spans="9:9" ht="15" hidden="1" customHeight="1" x14ac:dyDescent="0.2">
      <c r="I270" s="85">
        <v>27422931.5</v>
      </c>
    </row>
    <row r="271" spans="9:9" ht="15" hidden="1" customHeight="1" x14ac:dyDescent="0.2">
      <c r="I271" s="85">
        <v>17395463.5</v>
      </c>
    </row>
    <row r="272" spans="9:9" ht="15" hidden="1" customHeight="1" x14ac:dyDescent="0.2">
      <c r="I272" s="85">
        <v>18114035.600000001</v>
      </c>
    </row>
    <row r="273" spans="9:9" ht="15" hidden="1" customHeight="1" x14ac:dyDescent="0.2">
      <c r="I273" s="85">
        <v>6498129.2999999998</v>
      </c>
    </row>
    <row r="274" spans="9:9" ht="15" hidden="1" customHeight="1" x14ac:dyDescent="0.2">
      <c r="I274" s="85">
        <v>27121131.824958544</v>
      </c>
    </row>
    <row r="275" spans="9:9" ht="15" hidden="1" customHeight="1" x14ac:dyDescent="0.2">
      <c r="I275" s="85">
        <v>10452837.70717</v>
      </c>
    </row>
    <row r="276" spans="9:9" ht="15" hidden="1" customHeight="1" x14ac:dyDescent="0.2">
      <c r="I276" s="85">
        <v>12514023.707993802</v>
      </c>
    </row>
    <row r="277" spans="9:9" ht="15" hidden="1" customHeight="1" x14ac:dyDescent="0.2">
      <c r="I277" s="85">
        <v>9952435.5480599999</v>
      </c>
    </row>
  </sheetData>
  <sheetProtection selectLockedCells="1"/>
  <mergeCells count="5">
    <mergeCell ref="E10:G10"/>
    <mergeCell ref="C13:E13"/>
    <mergeCell ref="H13:K13"/>
    <mergeCell ref="C20: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69"/>
  <sheetViews>
    <sheetView tabSelected="1" view="pageBreakPreview" zoomScale="40" zoomScaleNormal="10" zoomScaleSheetLayoutView="40" workbookViewId="0">
      <selection activeCell="K17" sqref="K17"/>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8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8"/>
      <c r="C5" s="8"/>
      <c r="D5" s="9"/>
      <c r="E5" s="9"/>
      <c r="F5" s="10"/>
      <c r="G5" s="9"/>
      <c r="H5" s="9"/>
      <c r="I5" s="9"/>
      <c r="J5" s="9"/>
      <c r="K5" s="9"/>
      <c r="L5" s="9"/>
      <c r="M5" s="9"/>
      <c r="N5" s="9"/>
      <c r="O5" s="9"/>
      <c r="P5" s="9"/>
      <c r="Q5" s="9"/>
      <c r="R5" s="9"/>
      <c r="S5" s="2"/>
      <c r="T5" s="2"/>
      <c r="U5" s="2"/>
      <c r="V5" s="11"/>
      <c r="W5" s="12"/>
      <c r="X5" s="12"/>
    </row>
    <row r="6" spans="2:24" ht="20.25" x14ac:dyDescent="0.2">
      <c r="B6" s="13" t="s">
        <v>12</v>
      </c>
      <c r="C6" s="13"/>
      <c r="D6" s="14">
        <v>44071</v>
      </c>
      <c r="E6" s="15"/>
      <c r="F6" s="2"/>
      <c r="G6" s="2"/>
      <c r="H6" s="2"/>
      <c r="I6" s="2"/>
      <c r="J6" s="16" t="s">
        <v>0</v>
      </c>
      <c r="K6" s="17">
        <v>274.58999999999997</v>
      </c>
      <c r="L6" s="16" t="s">
        <v>1</v>
      </c>
      <c r="M6" s="18">
        <v>3760.38</v>
      </c>
      <c r="N6" s="2"/>
      <c r="O6" s="16" t="s">
        <v>13</v>
      </c>
      <c r="P6" s="2"/>
      <c r="Q6" s="2"/>
      <c r="R6" s="2"/>
      <c r="S6" s="2"/>
      <c r="T6" s="2"/>
      <c r="U6" s="2"/>
      <c r="V6" s="19"/>
      <c r="W6" s="20"/>
      <c r="X6" s="20"/>
    </row>
    <row r="7" spans="2:24" ht="66.75" customHeight="1" thickBot="1" x14ac:dyDescent="0.25">
      <c r="B7" s="21" t="s">
        <v>14</v>
      </c>
      <c r="C7" s="21"/>
      <c r="D7" s="21" t="s">
        <v>15</v>
      </c>
      <c r="E7" s="21"/>
      <c r="F7" s="21" t="s">
        <v>16</v>
      </c>
      <c r="G7" s="21" t="s">
        <v>17</v>
      </c>
      <c r="H7" s="21" t="s">
        <v>18</v>
      </c>
      <c r="I7" s="21" t="s">
        <v>19</v>
      </c>
      <c r="J7" s="21" t="s">
        <v>20</v>
      </c>
      <c r="K7" s="21" t="s">
        <v>21</v>
      </c>
      <c r="L7" s="21" t="s">
        <v>22</v>
      </c>
      <c r="M7" s="21" t="s">
        <v>23</v>
      </c>
      <c r="N7" s="21" t="s">
        <v>24</v>
      </c>
      <c r="O7" s="21" t="s">
        <v>25</v>
      </c>
      <c r="P7" s="2"/>
      <c r="Q7" s="170" t="s">
        <v>26</v>
      </c>
      <c r="R7" s="170"/>
      <c r="S7" s="170"/>
      <c r="T7" s="170"/>
      <c r="U7" s="170"/>
      <c r="V7" s="2"/>
    </row>
    <row r="8" spans="2:24" ht="42" customHeight="1" thickTop="1" thickBot="1" x14ac:dyDescent="0.25">
      <c r="B8" s="171" t="s">
        <v>27</v>
      </c>
      <c r="C8" s="171"/>
      <c r="D8" s="172" t="s">
        <v>29</v>
      </c>
      <c r="E8" s="172"/>
      <c r="F8" s="22">
        <v>44083</v>
      </c>
      <c r="G8" s="23"/>
      <c r="H8" s="24">
        <v>1</v>
      </c>
      <c r="I8" s="25">
        <v>0</v>
      </c>
      <c r="J8" s="26">
        <v>4404999.7</v>
      </c>
      <c r="K8" s="27">
        <v>0</v>
      </c>
      <c r="L8" s="27">
        <v>2.3809999999999998E-2</v>
      </c>
      <c r="M8" s="101">
        <v>99.941999999999993</v>
      </c>
      <c r="N8" s="28">
        <v>3.287671232876712E-2</v>
      </c>
      <c r="O8" s="28">
        <v>3.287671232876712E-2</v>
      </c>
      <c r="P8" s="2"/>
      <c r="Q8" s="2"/>
      <c r="R8" s="2"/>
      <c r="S8" s="2"/>
      <c r="T8" s="2"/>
      <c r="U8" s="2"/>
      <c r="V8" s="2"/>
    </row>
    <row r="9" spans="2:24" ht="42" customHeight="1" thickTop="1" thickBot="1" x14ac:dyDescent="0.25">
      <c r="B9" s="171"/>
      <c r="C9" s="171"/>
      <c r="D9" s="173"/>
      <c r="E9" s="173"/>
      <c r="F9" s="29">
        <v>44174</v>
      </c>
      <c r="G9" s="30"/>
      <c r="H9" s="31">
        <v>1</v>
      </c>
      <c r="I9" s="32">
        <v>0</v>
      </c>
      <c r="J9" s="33">
        <v>3849999.7</v>
      </c>
      <c r="K9" s="34">
        <v>0</v>
      </c>
      <c r="L9" s="34">
        <v>2.1869999999999997E-2</v>
      </c>
      <c r="M9" s="100">
        <v>99.409000000000006</v>
      </c>
      <c r="N9" s="35">
        <v>0.28219178082191781</v>
      </c>
      <c r="O9" s="35">
        <v>0.28219178082191781</v>
      </c>
      <c r="P9" s="2"/>
      <c r="Q9" s="2"/>
      <c r="R9" s="2"/>
      <c r="S9" s="2"/>
      <c r="T9" s="2"/>
      <c r="U9" s="2"/>
      <c r="V9" s="2"/>
    </row>
    <row r="10" spans="2:24" ht="42" customHeight="1" thickTop="1" thickBot="1" x14ac:dyDescent="0.25">
      <c r="B10" s="171"/>
      <c r="C10" s="171"/>
      <c r="D10" s="173"/>
      <c r="E10" s="173"/>
      <c r="F10" s="22">
        <v>44264</v>
      </c>
      <c r="G10" s="23"/>
      <c r="H10" s="24">
        <v>1</v>
      </c>
      <c r="I10" s="36">
        <v>0</v>
      </c>
      <c r="J10" s="26">
        <v>2849999.9</v>
      </c>
      <c r="K10" s="27">
        <v>0</v>
      </c>
      <c r="L10" s="27">
        <v>2.1320000000000002E-2</v>
      </c>
      <c r="M10" s="101">
        <v>98.908000000000001</v>
      </c>
      <c r="N10" s="28">
        <v>0.52876712328767128</v>
      </c>
      <c r="O10" s="28">
        <v>0.52876712328767128</v>
      </c>
      <c r="P10" s="37"/>
      <c r="Q10" s="2"/>
      <c r="R10" s="2"/>
      <c r="S10" s="2"/>
      <c r="T10" s="2"/>
      <c r="U10" s="2"/>
      <c r="V10" s="2"/>
    </row>
    <row r="11" spans="2:24" ht="42" customHeight="1" thickTop="1" thickBot="1" x14ac:dyDescent="0.25">
      <c r="B11" s="171"/>
      <c r="C11" s="171"/>
      <c r="D11" s="174"/>
      <c r="E11" s="174"/>
      <c r="F11" s="29">
        <v>44355</v>
      </c>
      <c r="G11" s="30"/>
      <c r="H11" s="31">
        <v>1</v>
      </c>
      <c r="I11" s="32">
        <v>0</v>
      </c>
      <c r="J11" s="33">
        <v>2999999.8</v>
      </c>
      <c r="K11" s="34">
        <v>9.0909097520661647E-2</v>
      </c>
      <c r="L11" s="34">
        <v>2.3239999999999997E-2</v>
      </c>
      <c r="M11" s="100">
        <v>98.247</v>
      </c>
      <c r="N11" s="35">
        <v>0.77808219178082194</v>
      </c>
      <c r="O11" s="35">
        <v>0.77808219178082194</v>
      </c>
      <c r="P11" s="2"/>
      <c r="Q11" s="2"/>
      <c r="R11" s="2"/>
      <c r="S11" s="2"/>
      <c r="T11" s="2"/>
      <c r="U11" s="2"/>
      <c r="V11" s="2"/>
    </row>
    <row r="12" spans="2:24" ht="42" customHeight="1" thickTop="1" thickBot="1" x14ac:dyDescent="0.25">
      <c r="B12" s="171"/>
      <c r="C12" s="171"/>
      <c r="D12" s="175" t="s">
        <v>30</v>
      </c>
      <c r="E12" s="175"/>
      <c r="F12" s="175"/>
      <c r="G12" s="175"/>
      <c r="H12" s="175"/>
      <c r="I12" s="175"/>
      <c r="J12" s="38">
        <v>14104999.100000001</v>
      </c>
      <c r="K12" s="39"/>
      <c r="L12" s="40"/>
      <c r="M12" s="40"/>
      <c r="N12" s="41">
        <v>0.35962376259004741</v>
      </c>
      <c r="O12" s="41">
        <v>0.35962376259004741</v>
      </c>
      <c r="P12" s="2"/>
      <c r="Q12" s="2"/>
      <c r="R12" s="2"/>
      <c r="S12" s="2"/>
      <c r="T12" s="2"/>
      <c r="U12" s="2"/>
      <c r="V12" s="2"/>
    </row>
    <row r="13" spans="2:24" ht="42" customHeight="1" thickTop="1" thickBot="1" x14ac:dyDescent="0.25">
      <c r="B13" s="171"/>
      <c r="C13" s="171"/>
      <c r="D13" s="166" t="s">
        <v>57</v>
      </c>
      <c r="E13" s="167"/>
      <c r="F13" s="29">
        <v>44685</v>
      </c>
      <c r="G13" s="30" t="s">
        <v>2</v>
      </c>
      <c r="H13" s="31">
        <v>10</v>
      </c>
      <c r="I13" s="32">
        <v>7.0000000000000007E-2</v>
      </c>
      <c r="J13" s="33">
        <v>33486459.399999999</v>
      </c>
      <c r="K13" s="34">
        <v>0</v>
      </c>
      <c r="L13" s="34">
        <v>2.7140000000000001E-2</v>
      </c>
      <c r="M13" s="100">
        <v>106.902</v>
      </c>
      <c r="N13" s="35">
        <v>1.6821917808219178</v>
      </c>
      <c r="O13" s="35">
        <v>1.6192267115575216</v>
      </c>
      <c r="P13" s="2"/>
      <c r="Q13" s="2"/>
      <c r="R13" s="2"/>
      <c r="S13" s="2"/>
      <c r="T13" s="2"/>
      <c r="U13" s="2"/>
      <c r="V13" s="2"/>
    </row>
    <row r="14" spans="2:24" ht="42" customHeight="1" thickTop="1" thickBot="1" x14ac:dyDescent="0.25">
      <c r="B14" s="171"/>
      <c r="C14" s="171"/>
      <c r="D14" s="168"/>
      <c r="E14" s="169"/>
      <c r="F14" s="22">
        <v>45497</v>
      </c>
      <c r="G14" s="23" t="s">
        <v>2</v>
      </c>
      <c r="H14" s="24">
        <v>16</v>
      </c>
      <c r="I14" s="25">
        <v>0.1</v>
      </c>
      <c r="J14" s="26">
        <v>25779227.5</v>
      </c>
      <c r="K14" s="27">
        <v>0</v>
      </c>
      <c r="L14" s="27">
        <v>3.773E-2</v>
      </c>
      <c r="M14" s="101">
        <v>122.158</v>
      </c>
      <c r="N14" s="28">
        <v>3.9068493150684933</v>
      </c>
      <c r="O14" s="28">
        <v>3.4443020149662726</v>
      </c>
      <c r="P14" s="2"/>
      <c r="Q14" s="2"/>
      <c r="R14" s="2"/>
      <c r="S14" s="2"/>
      <c r="T14" s="2"/>
      <c r="U14" s="2"/>
      <c r="V14" s="37"/>
    </row>
    <row r="15" spans="2:24" ht="42" customHeight="1" thickTop="1" thickBot="1" x14ac:dyDescent="0.25">
      <c r="B15" s="171"/>
      <c r="C15" s="171"/>
      <c r="D15" s="168"/>
      <c r="E15" s="169"/>
      <c r="F15" s="29">
        <v>45987</v>
      </c>
      <c r="G15" s="30" t="s">
        <v>2</v>
      </c>
      <c r="H15" s="31">
        <v>8</v>
      </c>
      <c r="I15" s="32">
        <v>6.25E-2</v>
      </c>
      <c r="J15" s="33">
        <v>19952831.899999999</v>
      </c>
      <c r="K15" s="34">
        <v>0</v>
      </c>
      <c r="L15" s="34">
        <v>4.3230000000000005E-2</v>
      </c>
      <c r="M15" s="100">
        <v>108.84</v>
      </c>
      <c r="N15" s="35">
        <v>5.2493150684931509</v>
      </c>
      <c r="O15" s="35">
        <v>4.4706116895402959</v>
      </c>
      <c r="P15" s="2"/>
      <c r="Q15" s="2"/>
      <c r="R15" s="2"/>
      <c r="S15" s="2"/>
      <c r="T15" s="2"/>
      <c r="U15" s="2"/>
      <c r="V15" s="37"/>
    </row>
    <row r="16" spans="2:24" ht="42" customHeight="1" thickTop="1" thickBot="1" x14ac:dyDescent="0.25">
      <c r="B16" s="171"/>
      <c r="C16" s="171"/>
      <c r="D16" s="168"/>
      <c r="E16" s="169"/>
      <c r="F16" s="22">
        <v>46260</v>
      </c>
      <c r="G16" s="23" t="s">
        <v>2</v>
      </c>
      <c r="H16" s="24">
        <v>15</v>
      </c>
      <c r="I16" s="25">
        <v>7.4999999999999997E-2</v>
      </c>
      <c r="J16" s="26">
        <v>28778993.899999999</v>
      </c>
      <c r="K16" s="27">
        <v>0</v>
      </c>
      <c r="L16" s="27">
        <v>4.6390000000000001E-2</v>
      </c>
      <c r="M16" s="101">
        <v>114.66</v>
      </c>
      <c r="N16" s="28">
        <v>5.9972602739726026</v>
      </c>
      <c r="O16" s="28">
        <v>5.1107097483205761</v>
      </c>
      <c r="P16" s="2"/>
      <c r="S16" s="2"/>
      <c r="T16" s="2"/>
      <c r="U16" s="2"/>
      <c r="V16" s="2"/>
      <c r="W16" s="42"/>
    </row>
    <row r="17" spans="2:23" ht="42" customHeight="1" thickTop="1" thickBot="1" x14ac:dyDescent="0.25">
      <c r="B17" s="171"/>
      <c r="C17" s="171"/>
      <c r="D17" s="168"/>
      <c r="E17" s="169"/>
      <c r="F17" s="29">
        <v>46694</v>
      </c>
      <c r="G17" s="30" t="s">
        <v>2</v>
      </c>
      <c r="H17" s="31">
        <v>8</v>
      </c>
      <c r="I17" s="32">
        <v>5.7500000000000002E-2</v>
      </c>
      <c r="J17" s="33">
        <v>11464274.1</v>
      </c>
      <c r="K17" s="34">
        <v>4.2779696407735268E-2</v>
      </c>
      <c r="L17" s="34">
        <v>5.1279999999999999E-2</v>
      </c>
      <c r="M17" s="100">
        <v>103.636</v>
      </c>
      <c r="N17" s="35">
        <v>7.1863013698630134</v>
      </c>
      <c r="O17" s="35">
        <v>5.8434838551129458</v>
      </c>
      <c r="P17" s="2"/>
      <c r="Q17" s="176" t="s">
        <v>31</v>
      </c>
      <c r="R17" s="177"/>
      <c r="S17" s="43"/>
      <c r="T17" s="44">
        <v>14104999.100000001</v>
      </c>
      <c r="U17" s="45">
        <v>4.2194581770228633E-2</v>
      </c>
      <c r="V17" s="2"/>
      <c r="W17" s="42"/>
    </row>
    <row r="18" spans="2:23" ht="42" customHeight="1" thickTop="1" thickBot="1" x14ac:dyDescent="0.25">
      <c r="B18" s="171"/>
      <c r="C18" s="171"/>
      <c r="D18" s="168"/>
      <c r="E18" s="169"/>
      <c r="F18" s="22">
        <v>46871</v>
      </c>
      <c r="G18" s="23" t="s">
        <v>2</v>
      </c>
      <c r="H18" s="24">
        <v>16</v>
      </c>
      <c r="I18" s="25">
        <v>0.06</v>
      </c>
      <c r="J18" s="26">
        <v>31116142.199999999</v>
      </c>
      <c r="K18" s="27">
        <v>0</v>
      </c>
      <c r="L18" s="27">
        <v>5.2400000000000002E-2</v>
      </c>
      <c r="M18" s="101">
        <v>104.65900000000001</v>
      </c>
      <c r="N18" s="28">
        <v>7.6712328767123283</v>
      </c>
      <c r="O18" s="28">
        <v>6.2859826300737733</v>
      </c>
      <c r="P18" s="2"/>
      <c r="Q18" s="178" t="s">
        <v>32</v>
      </c>
      <c r="R18" s="179"/>
      <c r="S18" s="46"/>
      <c r="T18" s="47">
        <v>211406840.59999993</v>
      </c>
      <c r="U18" s="98">
        <v>0.63241572432871596</v>
      </c>
      <c r="V18" s="2"/>
      <c r="W18" s="42"/>
    </row>
    <row r="19" spans="2:23" ht="42" customHeight="1" thickTop="1" thickBot="1" x14ac:dyDescent="0.25">
      <c r="B19" s="171"/>
      <c r="C19" s="171"/>
      <c r="D19" s="168"/>
      <c r="E19" s="169"/>
      <c r="F19" s="29">
        <v>47744</v>
      </c>
      <c r="G19" s="30" t="s">
        <v>2</v>
      </c>
      <c r="H19" s="31">
        <v>16</v>
      </c>
      <c r="I19" s="32">
        <v>7.7499999999999999E-2</v>
      </c>
      <c r="J19" s="33">
        <v>19949055.699999999</v>
      </c>
      <c r="K19" s="34">
        <v>0</v>
      </c>
      <c r="L19" s="34">
        <v>5.7489999999999999E-2</v>
      </c>
      <c r="M19" s="100">
        <v>114.94799999999999</v>
      </c>
      <c r="N19" s="35">
        <v>10.063013698630137</v>
      </c>
      <c r="O19" s="35">
        <v>7.089183834504575</v>
      </c>
      <c r="P19" s="2"/>
      <c r="Q19" s="49" t="s">
        <v>33</v>
      </c>
      <c r="R19" s="43"/>
      <c r="S19" s="43"/>
      <c r="T19" s="44">
        <v>108772765.29523458</v>
      </c>
      <c r="U19" s="45">
        <v>0.32538969390105543</v>
      </c>
      <c r="V19" s="2"/>
    </row>
    <row r="20" spans="2:23" ht="42" customHeight="1" thickTop="1" thickBot="1" x14ac:dyDescent="0.25">
      <c r="B20" s="171"/>
      <c r="C20" s="171"/>
      <c r="D20" s="168"/>
      <c r="E20" s="169"/>
      <c r="F20" s="22">
        <v>48395</v>
      </c>
      <c r="G20" s="23" t="s">
        <v>2</v>
      </c>
      <c r="H20" s="24">
        <v>16</v>
      </c>
      <c r="I20" s="25">
        <v>7.0000000000000007E-2</v>
      </c>
      <c r="J20" s="26">
        <v>21570611.699999999</v>
      </c>
      <c r="K20" s="27">
        <v>0</v>
      </c>
      <c r="L20" s="27">
        <v>6.234E-2</v>
      </c>
      <c r="M20" s="101">
        <v>106.246</v>
      </c>
      <c r="N20" s="28">
        <v>11.846575342465753</v>
      </c>
      <c r="O20" s="28">
        <v>8.4523627498961975</v>
      </c>
      <c r="P20" s="2"/>
      <c r="Q20" s="50" t="s">
        <v>34</v>
      </c>
      <c r="R20" s="50"/>
      <c r="S20" s="50"/>
      <c r="T20" s="51">
        <v>334284604.99523449</v>
      </c>
      <c r="U20" s="52">
        <v>1</v>
      </c>
      <c r="V20" s="2"/>
      <c r="W20" s="53"/>
    </row>
    <row r="21" spans="2:23" ht="42" customHeight="1" thickTop="1" thickBot="1" x14ac:dyDescent="0.25">
      <c r="B21" s="171"/>
      <c r="C21" s="171"/>
      <c r="D21" s="168"/>
      <c r="E21" s="169"/>
      <c r="F21" s="29">
        <v>49235</v>
      </c>
      <c r="G21" s="30" t="s">
        <v>2</v>
      </c>
      <c r="H21" s="31">
        <v>16</v>
      </c>
      <c r="I21" s="32">
        <v>7.2499999999999995E-2</v>
      </c>
      <c r="J21" s="33">
        <v>19309244.199999999</v>
      </c>
      <c r="K21" s="34">
        <v>2.3587854130466452E-2</v>
      </c>
      <c r="L21" s="34">
        <v>6.5199999999999994E-2</v>
      </c>
      <c r="M21" s="100">
        <v>106.583</v>
      </c>
      <c r="N21" s="35">
        <v>14.147945205479452</v>
      </c>
      <c r="O21" s="35">
        <v>8.9368359254261112</v>
      </c>
      <c r="P21" s="2"/>
      <c r="Q21" s="54"/>
      <c r="R21" s="54"/>
      <c r="S21" s="54"/>
      <c r="T21" s="55"/>
      <c r="U21" s="56"/>
      <c r="V21" s="2"/>
      <c r="W21" s="53"/>
    </row>
    <row r="22" spans="2:23" ht="42" customHeight="1" thickTop="1" thickBot="1" x14ac:dyDescent="0.25">
      <c r="B22" s="171"/>
      <c r="C22" s="171"/>
      <c r="D22" s="180" t="s">
        <v>35</v>
      </c>
      <c r="E22" s="180"/>
      <c r="F22" s="180"/>
      <c r="G22" s="180"/>
      <c r="H22" s="180"/>
      <c r="I22" s="180"/>
      <c r="J22" s="38">
        <v>211406840.59999993</v>
      </c>
      <c r="K22" s="39"/>
      <c r="L22" s="40"/>
      <c r="M22" s="40"/>
      <c r="N22" s="41">
        <v>7.0240704886075456</v>
      </c>
      <c r="O22" s="41">
        <v>5.3838920017742744</v>
      </c>
      <c r="P22" s="103"/>
      <c r="Q22" s="125"/>
      <c r="R22" s="125"/>
      <c r="S22" s="125"/>
      <c r="T22" s="125"/>
      <c r="U22" s="126"/>
      <c r="V22" s="103"/>
      <c r="W22" s="53"/>
    </row>
    <row r="23" spans="2:23" ht="42" customHeight="1" thickTop="1" thickBot="1" x14ac:dyDescent="0.25">
      <c r="B23" s="171"/>
      <c r="C23" s="171"/>
      <c r="D23" s="166" t="s">
        <v>3</v>
      </c>
      <c r="E23" s="167"/>
      <c r="F23" s="29">
        <v>44265</v>
      </c>
      <c r="G23" s="30" t="s">
        <v>2</v>
      </c>
      <c r="H23" s="31">
        <v>10</v>
      </c>
      <c r="I23" s="32">
        <v>3.5000000000000003E-2</v>
      </c>
      <c r="J23" s="33">
        <v>9695329.4371499997</v>
      </c>
      <c r="K23" s="34">
        <v>0</v>
      </c>
      <c r="L23" s="34">
        <v>5.6000000000000008E-3</v>
      </c>
      <c r="M23" s="100">
        <v>101.529</v>
      </c>
      <c r="N23" s="35">
        <v>0.53150684931506853</v>
      </c>
      <c r="O23" s="35">
        <v>0.53150684931506842</v>
      </c>
      <c r="P23" s="77"/>
      <c r="Q23" s="181"/>
      <c r="R23" s="181"/>
      <c r="S23" s="181"/>
      <c r="T23" s="181"/>
      <c r="U23" s="181"/>
      <c r="V23" s="103"/>
      <c r="W23" s="53"/>
    </row>
    <row r="24" spans="2:23" ht="42" customHeight="1" thickTop="1" thickBot="1" x14ac:dyDescent="0.25">
      <c r="B24" s="171"/>
      <c r="C24" s="171"/>
      <c r="D24" s="168"/>
      <c r="E24" s="169"/>
      <c r="F24" s="22">
        <v>44980</v>
      </c>
      <c r="G24" s="23" t="s">
        <v>2</v>
      </c>
      <c r="H24" s="24">
        <v>17</v>
      </c>
      <c r="I24" s="25">
        <v>4.7500000000000001E-2</v>
      </c>
      <c r="J24" s="26">
        <v>28620811.175864577</v>
      </c>
      <c r="K24" s="27">
        <v>0</v>
      </c>
      <c r="L24" s="27">
        <v>1.102E-2</v>
      </c>
      <c r="M24" s="101">
        <v>108.878</v>
      </c>
      <c r="N24" s="28">
        <v>2.4904109589041097</v>
      </c>
      <c r="O24" s="28">
        <v>2.3608188456085002</v>
      </c>
      <c r="P24" s="127"/>
      <c r="Q24" s="103"/>
      <c r="R24" s="103"/>
      <c r="S24" s="103"/>
      <c r="T24" s="103"/>
      <c r="U24" s="103"/>
      <c r="V24" s="103"/>
    </row>
    <row r="25" spans="2:23" ht="42" customHeight="1" thickTop="1" thickBot="1" x14ac:dyDescent="0.25">
      <c r="B25" s="171"/>
      <c r="C25" s="171"/>
      <c r="D25" s="168"/>
      <c r="E25" s="169"/>
      <c r="F25" s="29">
        <v>45784</v>
      </c>
      <c r="G25" s="30" t="s">
        <v>2</v>
      </c>
      <c r="H25" s="31">
        <v>11</v>
      </c>
      <c r="I25" s="32">
        <v>3.5000000000000003E-2</v>
      </c>
      <c r="J25" s="33">
        <v>10782586.3905</v>
      </c>
      <c r="K25" s="34">
        <v>0</v>
      </c>
      <c r="L25" s="34">
        <v>1.374E-2</v>
      </c>
      <c r="M25" s="100">
        <v>109.571</v>
      </c>
      <c r="N25" s="35">
        <v>4.6931506849315072</v>
      </c>
      <c r="O25" s="35">
        <v>4.3813444639755792</v>
      </c>
      <c r="P25" s="128"/>
      <c r="Q25" s="103"/>
      <c r="R25" s="103"/>
      <c r="S25" s="103"/>
      <c r="T25" s="103"/>
      <c r="U25" s="103"/>
      <c r="V25" s="103"/>
    </row>
    <row r="26" spans="2:23" ht="42" customHeight="1" thickTop="1" thickBot="1" x14ac:dyDescent="0.25">
      <c r="B26" s="171"/>
      <c r="C26" s="171"/>
      <c r="D26" s="168"/>
      <c r="E26" s="169"/>
      <c r="F26" s="22">
        <v>46463</v>
      </c>
      <c r="G26" s="23" t="s">
        <v>2</v>
      </c>
      <c r="H26" s="24">
        <v>11</v>
      </c>
      <c r="I26" s="25">
        <v>3.3000000000000002E-2</v>
      </c>
      <c r="J26" s="26">
        <v>18066077.35362</v>
      </c>
      <c r="K26" s="27">
        <v>0</v>
      </c>
      <c r="L26" s="27">
        <v>1.9089999999999999E-2</v>
      </c>
      <c r="M26" s="101">
        <v>108.473</v>
      </c>
      <c r="N26" s="28">
        <v>6.5534246575342463</v>
      </c>
      <c r="O26" s="28">
        <v>5.9461208598035844</v>
      </c>
      <c r="P26" s="103"/>
      <c r="Q26" s="128"/>
      <c r="R26" s="128"/>
      <c r="S26" s="128"/>
      <c r="T26" s="129"/>
      <c r="U26" s="130"/>
      <c r="V26" s="103"/>
    </row>
    <row r="27" spans="2:23" ht="42" customHeight="1" thickTop="1" thickBot="1" x14ac:dyDescent="0.25">
      <c r="B27" s="171"/>
      <c r="C27" s="171"/>
      <c r="D27" s="168"/>
      <c r="E27" s="169"/>
      <c r="F27" s="29">
        <v>47226</v>
      </c>
      <c r="G27" s="30" t="s">
        <v>2</v>
      </c>
      <c r="H27" s="31">
        <v>10</v>
      </c>
      <c r="I27" s="32">
        <v>2.2499999999999999E-2</v>
      </c>
      <c r="J27" s="33">
        <v>1545741.7984799996</v>
      </c>
      <c r="K27" s="34">
        <v>3.5883371314501616E-2</v>
      </c>
      <c r="L27" s="34">
        <v>2.5019999999999997E-2</v>
      </c>
      <c r="M27" s="100">
        <v>98.057000000000002</v>
      </c>
      <c r="N27" s="35">
        <v>8.6438356164383556</v>
      </c>
      <c r="O27" s="35">
        <v>7.876219535536471</v>
      </c>
      <c r="P27" s="131"/>
      <c r="Q27" s="103"/>
      <c r="R27" s="103"/>
      <c r="S27" s="103"/>
      <c r="T27" s="103"/>
      <c r="U27" s="103"/>
      <c r="V27" s="103"/>
    </row>
    <row r="28" spans="2:23" ht="42" customHeight="1" thickTop="1" thickBot="1" x14ac:dyDescent="0.25">
      <c r="B28" s="171"/>
      <c r="C28" s="171"/>
      <c r="D28" s="168"/>
      <c r="E28" s="169"/>
      <c r="F28" s="22">
        <v>48663</v>
      </c>
      <c r="G28" s="23" t="s">
        <v>2</v>
      </c>
      <c r="H28" s="24">
        <v>20</v>
      </c>
      <c r="I28" s="25">
        <v>0.03</v>
      </c>
      <c r="J28" s="26">
        <v>11541872.498670001</v>
      </c>
      <c r="K28" s="27">
        <v>0</v>
      </c>
      <c r="L28" s="27">
        <v>3.0950000000000002E-2</v>
      </c>
      <c r="M28" s="101">
        <v>99.012</v>
      </c>
      <c r="N28" s="28">
        <v>12.580821917808219</v>
      </c>
      <c r="O28" s="28">
        <v>10.514249975942558</v>
      </c>
      <c r="P28" s="103"/>
      <c r="Q28" s="103"/>
      <c r="R28" s="103"/>
      <c r="S28" s="103"/>
      <c r="T28" s="103"/>
      <c r="U28" s="103"/>
      <c r="V28" s="103"/>
    </row>
    <row r="29" spans="2:23" ht="42" customHeight="1" thickTop="1" thickBot="1" x14ac:dyDescent="0.25">
      <c r="B29" s="171"/>
      <c r="C29" s="171"/>
      <c r="D29" s="168"/>
      <c r="E29" s="169"/>
      <c r="F29" s="29">
        <v>49403</v>
      </c>
      <c r="G29" s="30" t="s">
        <v>2</v>
      </c>
      <c r="H29" s="31">
        <v>20</v>
      </c>
      <c r="I29" s="32">
        <v>4.7500000000000001E-2</v>
      </c>
      <c r="J29" s="33">
        <v>15925553.844660001</v>
      </c>
      <c r="K29" s="34">
        <v>0</v>
      </c>
      <c r="L29" s="34">
        <v>3.1789999999999999E-2</v>
      </c>
      <c r="M29" s="100">
        <v>118.104</v>
      </c>
      <c r="N29" s="35">
        <v>14.608219178082193</v>
      </c>
      <c r="O29" s="35">
        <v>11.018763333780303</v>
      </c>
      <c r="P29" s="103"/>
      <c r="Q29" s="103"/>
      <c r="R29" s="103"/>
      <c r="S29" s="103"/>
      <c r="T29" s="103"/>
      <c r="U29" s="103"/>
      <c r="V29" s="103"/>
    </row>
    <row r="30" spans="2:23" ht="42" customHeight="1" thickTop="1" thickBot="1" x14ac:dyDescent="0.25">
      <c r="B30" s="171"/>
      <c r="C30" s="171"/>
      <c r="D30" s="168"/>
      <c r="E30" s="169"/>
      <c r="F30" s="22">
        <v>50096</v>
      </c>
      <c r="G30" s="23" t="s">
        <v>2</v>
      </c>
      <c r="H30" s="24">
        <v>18</v>
      </c>
      <c r="I30" s="25">
        <v>3.7499999999999999E-2</v>
      </c>
      <c r="J30" s="26">
        <v>8154826.5412799995</v>
      </c>
      <c r="K30" s="27">
        <v>2.5318000842042953E-3</v>
      </c>
      <c r="L30" s="27">
        <v>3.3439999999999998E-2</v>
      </c>
      <c r="M30" s="101">
        <v>105.066</v>
      </c>
      <c r="N30" s="28">
        <v>16.506849315068493</v>
      </c>
      <c r="O30" s="28">
        <v>12.481917115629754</v>
      </c>
      <c r="P30" s="103"/>
      <c r="Q30" s="103"/>
      <c r="R30" s="103"/>
      <c r="S30" s="103"/>
      <c r="T30" s="103"/>
      <c r="U30" s="103"/>
      <c r="V30" s="103"/>
    </row>
    <row r="31" spans="2:23" ht="42" customHeight="1" thickTop="1" thickBot="1" x14ac:dyDescent="0.25">
      <c r="B31" s="171"/>
      <c r="C31" s="171"/>
      <c r="D31" s="168"/>
      <c r="E31" s="169"/>
      <c r="F31" s="29">
        <v>54590</v>
      </c>
      <c r="G31" s="30" t="s">
        <v>2</v>
      </c>
      <c r="H31" s="31">
        <v>32</v>
      </c>
      <c r="I31" s="32">
        <v>3.7499999999999999E-2</v>
      </c>
      <c r="J31" s="33">
        <v>4439966.2550099986</v>
      </c>
      <c r="K31" s="34">
        <v>6.2229926010484889E-3</v>
      </c>
      <c r="L31" s="34">
        <v>3.644E-2</v>
      </c>
      <c r="M31" s="100">
        <v>101.86799999999999</v>
      </c>
      <c r="N31" s="35">
        <v>28.81917808219178</v>
      </c>
      <c r="O31" s="35">
        <v>18.061254633709343</v>
      </c>
      <c r="P31" s="103"/>
      <c r="Q31" s="103"/>
      <c r="R31" s="103"/>
      <c r="S31" s="103"/>
      <c r="T31" s="103"/>
      <c r="U31" s="103"/>
      <c r="V31" s="103"/>
    </row>
    <row r="32" spans="2:23" ht="42" customHeight="1" thickTop="1" x14ac:dyDescent="0.2">
      <c r="B32" s="171"/>
      <c r="C32" s="171"/>
      <c r="D32" s="159" t="s">
        <v>36</v>
      </c>
      <c r="E32" s="159"/>
      <c r="F32" s="159"/>
      <c r="G32" s="159"/>
      <c r="H32" s="159"/>
      <c r="I32" s="159"/>
      <c r="J32" s="38">
        <v>108772765.29523458</v>
      </c>
      <c r="K32" s="57"/>
      <c r="L32" s="57"/>
      <c r="M32" s="58"/>
      <c r="N32" s="41">
        <v>8.2668462603176067</v>
      </c>
      <c r="O32" s="41">
        <v>6.6043633283767882</v>
      </c>
      <c r="P32" s="103"/>
      <c r="Q32" s="103"/>
      <c r="R32" s="103"/>
      <c r="S32" s="103"/>
      <c r="T32" s="103"/>
      <c r="U32" s="103"/>
      <c r="V32" s="103"/>
    </row>
    <row r="33" spans="1:22" ht="42" customHeight="1" x14ac:dyDescent="0.2">
      <c r="B33" s="171"/>
      <c r="C33" s="171"/>
      <c r="D33" s="160" t="s">
        <v>37</v>
      </c>
      <c r="E33" s="160"/>
      <c r="F33" s="160"/>
      <c r="G33" s="160"/>
      <c r="H33" s="160"/>
      <c r="I33" s="160"/>
      <c r="J33" s="38">
        <v>320179605.89523453</v>
      </c>
      <c r="K33" s="57"/>
      <c r="L33" s="57"/>
      <c r="M33" s="58"/>
      <c r="N33" s="59"/>
      <c r="O33" s="59"/>
      <c r="P33" s="103"/>
      <c r="Q33" s="132"/>
      <c r="R33" s="132"/>
      <c r="S33" s="132"/>
      <c r="T33" s="103"/>
      <c r="U33" s="103"/>
      <c r="V33" s="103"/>
    </row>
    <row r="34" spans="1:22" ht="42" customHeight="1" x14ac:dyDescent="0.2">
      <c r="B34" s="171"/>
      <c r="C34" s="171"/>
      <c r="D34" s="160" t="s">
        <v>4</v>
      </c>
      <c r="E34" s="160"/>
      <c r="F34" s="160"/>
      <c r="G34" s="160"/>
      <c r="H34" s="160"/>
      <c r="I34" s="160"/>
      <c r="J34" s="38">
        <v>334284604.99523455</v>
      </c>
      <c r="K34" s="57"/>
      <c r="L34" s="57"/>
      <c r="M34" s="58"/>
      <c r="N34" s="59"/>
      <c r="O34" s="60"/>
      <c r="P34" s="103"/>
      <c r="Q34" s="103"/>
      <c r="R34" s="103"/>
      <c r="S34" s="132"/>
      <c r="T34" s="103"/>
      <c r="U34" s="103"/>
      <c r="V34" s="103"/>
    </row>
    <row r="35" spans="1:22" ht="32.25" hidden="1" customHeight="1" x14ac:dyDescent="0.2">
      <c r="B35" s="21" t="s">
        <v>38</v>
      </c>
      <c r="C35" s="21"/>
      <c r="D35" s="21" t="s">
        <v>39</v>
      </c>
      <c r="E35" s="21"/>
      <c r="F35" s="21" t="s">
        <v>16</v>
      </c>
      <c r="G35" s="21"/>
      <c r="H35" s="21" t="s">
        <v>18</v>
      </c>
      <c r="I35" s="21" t="s">
        <v>19</v>
      </c>
      <c r="J35" s="21" t="s">
        <v>40</v>
      </c>
      <c r="K35" s="21"/>
      <c r="L35" s="21" t="s">
        <v>22</v>
      </c>
      <c r="M35" s="21" t="s">
        <v>23</v>
      </c>
      <c r="N35" s="21" t="s">
        <v>24</v>
      </c>
      <c r="O35" s="21"/>
      <c r="P35" s="103"/>
      <c r="Q35" s="133"/>
      <c r="R35" s="103"/>
      <c r="S35" s="103"/>
      <c r="T35" s="103"/>
      <c r="U35" s="134"/>
      <c r="V35" s="103"/>
    </row>
    <row r="36" spans="1:22" ht="66.75" hidden="1" customHeight="1" x14ac:dyDescent="0.2">
      <c r="B36" s="161"/>
      <c r="C36" s="161"/>
      <c r="D36" s="162" t="s">
        <v>28</v>
      </c>
      <c r="E36" s="163"/>
      <c r="F36" s="164" t="s">
        <v>41</v>
      </c>
      <c r="G36" s="165"/>
      <c r="H36" s="24">
        <v>2</v>
      </c>
      <c r="I36" s="36">
        <v>5.5E-2</v>
      </c>
      <c r="J36" s="147">
        <v>0</v>
      </c>
      <c r="K36" s="147"/>
      <c r="L36" s="27">
        <v>0</v>
      </c>
      <c r="M36" s="28">
        <v>0</v>
      </c>
      <c r="N36" s="28">
        <v>0</v>
      </c>
      <c r="O36" s="28"/>
      <c r="P36" s="103"/>
      <c r="Q36" s="135"/>
      <c r="R36" s="136"/>
      <c r="S36" s="136"/>
      <c r="T36" s="136"/>
      <c r="U36" s="137"/>
      <c r="V36" s="103"/>
    </row>
    <row r="37" spans="1:22" ht="42" hidden="1" customHeight="1" x14ac:dyDescent="0.2">
      <c r="B37" s="61" t="s">
        <v>35</v>
      </c>
      <c r="C37" s="61"/>
      <c r="D37" s="62"/>
      <c r="E37" s="62"/>
      <c r="F37" s="62"/>
      <c r="G37" s="62"/>
      <c r="H37" s="62"/>
      <c r="I37" s="62"/>
      <c r="J37" s="62"/>
      <c r="K37" s="62"/>
      <c r="L37" s="62"/>
      <c r="M37" s="62"/>
      <c r="N37" s="62"/>
      <c r="O37" s="62"/>
      <c r="P37" s="103"/>
      <c r="Q37" s="103"/>
      <c r="R37" s="103"/>
      <c r="S37" s="103"/>
      <c r="T37" s="103"/>
      <c r="U37" s="103"/>
      <c r="V37" s="103"/>
    </row>
    <row r="38" spans="1:22" ht="42" hidden="1" customHeight="1" x14ac:dyDescent="0.2">
      <c r="B38" s="63"/>
      <c r="C38" s="63"/>
      <c r="D38" s="62"/>
      <c r="E38" s="62"/>
      <c r="F38" s="62"/>
      <c r="G38" s="62"/>
      <c r="H38" s="62"/>
      <c r="I38" s="62"/>
      <c r="J38" s="62"/>
      <c r="K38" s="62"/>
      <c r="L38" s="62"/>
      <c r="M38" s="62"/>
      <c r="N38" s="62"/>
      <c r="O38" s="62"/>
      <c r="P38" s="128"/>
      <c r="Q38" s="103"/>
      <c r="R38" s="103"/>
      <c r="S38" s="103"/>
      <c r="T38" s="103"/>
      <c r="U38" s="138"/>
      <c r="V38" s="103"/>
    </row>
    <row r="39" spans="1:22" ht="18" x14ac:dyDescent="0.2">
      <c r="B39" s="103"/>
      <c r="C39" s="103"/>
      <c r="D39" s="104"/>
      <c r="E39" s="104"/>
      <c r="F39" s="104"/>
      <c r="G39" s="104"/>
      <c r="H39" s="104"/>
      <c r="I39" s="104"/>
      <c r="J39" s="104"/>
      <c r="K39" s="104"/>
      <c r="L39" s="104"/>
      <c r="M39" s="104"/>
      <c r="N39" s="104"/>
      <c r="O39" s="104"/>
      <c r="P39" s="103"/>
      <c r="Q39" s="103"/>
      <c r="R39" s="103"/>
      <c r="S39" s="103"/>
      <c r="T39" s="103"/>
      <c r="U39" s="105"/>
      <c r="V39" s="103"/>
    </row>
    <row r="40" spans="1:22" ht="18" customHeight="1" x14ac:dyDescent="0.2">
      <c r="B40" s="103"/>
      <c r="C40" s="103"/>
      <c r="D40" s="103"/>
      <c r="E40" s="103"/>
      <c r="F40" s="103"/>
      <c r="G40" s="103"/>
      <c r="H40" s="103"/>
      <c r="I40" s="103"/>
      <c r="J40" s="103"/>
      <c r="K40" s="103"/>
      <c r="L40" s="106"/>
      <c r="M40" s="103"/>
      <c r="N40" s="105"/>
      <c r="O40" s="103"/>
      <c r="P40" s="104"/>
      <c r="Q40" s="103"/>
      <c r="R40" s="103"/>
      <c r="S40" s="103"/>
      <c r="T40" s="103"/>
      <c r="U40" s="104"/>
      <c r="V40" s="103"/>
    </row>
    <row r="41" spans="1:22" ht="18" x14ac:dyDescent="0.2">
      <c r="A41" s="103"/>
      <c r="B41" s="103"/>
      <c r="C41" s="103"/>
      <c r="D41" s="103"/>
      <c r="E41" s="103"/>
      <c r="F41" s="103"/>
      <c r="G41" s="103"/>
      <c r="H41" s="103"/>
      <c r="I41" s="103"/>
      <c r="J41" s="103"/>
      <c r="K41" s="103"/>
      <c r="L41" s="106"/>
      <c r="M41" s="103"/>
      <c r="N41" s="103"/>
      <c r="O41" s="103"/>
      <c r="P41" s="107"/>
      <c r="Q41" s="103"/>
      <c r="R41" s="103"/>
      <c r="S41" s="103"/>
      <c r="T41" s="103"/>
      <c r="U41" s="107"/>
      <c r="V41" s="103"/>
    </row>
    <row r="42" spans="1:22" ht="19.5" customHeight="1" x14ac:dyDescent="0.2">
      <c r="A42" s="103"/>
      <c r="B42" s="103"/>
      <c r="C42" s="103"/>
      <c r="D42" s="103"/>
      <c r="E42" s="103"/>
      <c r="F42" s="103"/>
      <c r="G42" s="103"/>
      <c r="H42" s="103"/>
      <c r="I42" s="103"/>
      <c r="J42" s="103"/>
      <c r="K42" s="103"/>
      <c r="L42" s="106"/>
      <c r="M42" s="103"/>
      <c r="N42" s="103"/>
      <c r="O42" s="103"/>
      <c r="P42" s="103"/>
      <c r="Q42" s="103"/>
      <c r="R42" s="103"/>
      <c r="S42" s="103"/>
      <c r="T42" s="103"/>
      <c r="U42" s="103"/>
      <c r="V42" s="103"/>
    </row>
    <row r="43" spans="1:22" ht="18" customHeight="1" x14ac:dyDescent="0.2">
      <c r="A43" s="103"/>
      <c r="B43" s="103"/>
      <c r="C43" s="103"/>
      <c r="D43" s="103"/>
      <c r="E43" s="103"/>
      <c r="F43" s="103"/>
      <c r="G43" s="103"/>
      <c r="H43" s="103"/>
      <c r="I43" s="103"/>
      <c r="J43" s="103"/>
      <c r="K43" s="103"/>
      <c r="L43" s="106"/>
      <c r="M43" s="103"/>
      <c r="N43" s="103"/>
      <c r="O43" s="103"/>
      <c r="P43" s="103"/>
      <c r="Q43" s="103"/>
      <c r="R43" s="103"/>
      <c r="S43" s="103"/>
      <c r="T43" s="103"/>
      <c r="U43" s="103"/>
      <c r="V43" s="103"/>
    </row>
    <row r="44" spans="1:22" ht="18" x14ac:dyDescent="0.2">
      <c r="A44" s="103"/>
      <c r="B44" s="103"/>
      <c r="C44" s="103"/>
      <c r="D44" s="103"/>
      <c r="E44" s="103"/>
      <c r="F44" s="103"/>
      <c r="G44" s="103"/>
      <c r="H44" s="103"/>
      <c r="I44" s="103"/>
      <c r="J44" s="103"/>
      <c r="K44" s="103"/>
      <c r="L44" s="106"/>
      <c r="M44" s="103"/>
      <c r="N44" s="103"/>
      <c r="O44" s="103"/>
      <c r="P44" s="103"/>
      <c r="Q44" s="103"/>
      <c r="R44" s="103"/>
      <c r="S44" s="103"/>
      <c r="T44" s="107"/>
      <c r="U44" s="107"/>
      <c r="V44" s="103"/>
    </row>
    <row r="45" spans="1:22" ht="20.25" customHeight="1" x14ac:dyDescent="0.2">
      <c r="A45" s="103"/>
      <c r="B45" s="103"/>
      <c r="C45" s="103"/>
      <c r="D45" s="103"/>
      <c r="E45" s="103"/>
      <c r="F45" s="103"/>
      <c r="G45" s="103"/>
      <c r="H45" s="103"/>
      <c r="I45" s="103"/>
      <c r="J45" s="103"/>
      <c r="K45" s="103"/>
      <c r="L45" s="106"/>
      <c r="M45" s="103"/>
      <c r="N45" s="103"/>
      <c r="O45" s="103"/>
      <c r="P45" s="103"/>
      <c r="Q45" s="103"/>
      <c r="R45" s="103"/>
      <c r="S45" s="103"/>
      <c r="T45" s="103"/>
      <c r="U45" s="103"/>
      <c r="V45" s="103"/>
    </row>
    <row r="46" spans="1:22" ht="18" x14ac:dyDescent="0.2">
      <c r="A46" s="103"/>
      <c r="B46" s="103"/>
      <c r="C46" s="103"/>
      <c r="D46" s="103"/>
      <c r="E46" s="103"/>
      <c r="F46" s="103"/>
      <c r="G46" s="103"/>
      <c r="H46" s="103"/>
      <c r="I46" s="103"/>
      <c r="J46" s="103"/>
      <c r="K46" s="103"/>
      <c r="L46" s="106"/>
      <c r="M46" s="103"/>
      <c r="N46" s="103"/>
      <c r="O46" s="103"/>
      <c r="P46" s="103"/>
      <c r="Q46" s="103"/>
      <c r="R46" s="103"/>
      <c r="S46" s="103"/>
      <c r="T46" s="103"/>
      <c r="U46" s="108"/>
      <c r="V46" s="103"/>
    </row>
    <row r="47" spans="1:22" ht="18" x14ac:dyDescent="0.2">
      <c r="A47" s="103"/>
      <c r="B47" s="104"/>
      <c r="C47" s="104"/>
      <c r="D47" s="104"/>
      <c r="E47" s="104"/>
      <c r="F47" s="104"/>
      <c r="G47" s="104"/>
      <c r="H47" s="104"/>
      <c r="I47" s="104"/>
      <c r="J47" s="109"/>
      <c r="K47" s="110"/>
      <c r="L47" s="111"/>
      <c r="M47" s="112"/>
      <c r="N47" s="110"/>
      <c r="O47" s="103"/>
      <c r="P47" s="103"/>
      <c r="Q47" s="103"/>
      <c r="R47" s="103"/>
      <c r="S47" s="103"/>
      <c r="T47" s="103"/>
      <c r="U47" s="103"/>
      <c r="V47" s="103"/>
    </row>
    <row r="48" spans="1:22" ht="19.5" customHeight="1" x14ac:dyDescent="0.2">
      <c r="A48" s="103"/>
      <c r="B48" s="104"/>
      <c r="C48" s="104"/>
      <c r="D48" s="104"/>
      <c r="E48" s="104"/>
      <c r="F48" s="103"/>
      <c r="G48" s="103"/>
      <c r="H48" s="103"/>
      <c r="I48" s="103"/>
      <c r="J48" s="103"/>
      <c r="K48" s="103"/>
      <c r="L48" s="106"/>
      <c r="M48" s="103"/>
      <c r="N48" s="103"/>
      <c r="O48" s="103"/>
      <c r="P48" s="103"/>
      <c r="Q48" s="103"/>
      <c r="R48" s="103"/>
      <c r="S48" s="103"/>
      <c r="T48" s="103"/>
      <c r="U48" s="103"/>
      <c r="V48" s="103"/>
    </row>
    <row r="49" spans="1:24" ht="18" x14ac:dyDescent="0.2">
      <c r="A49" s="103"/>
      <c r="B49" s="103"/>
      <c r="C49" s="103"/>
      <c r="D49" s="103"/>
      <c r="E49" s="103"/>
      <c r="F49" s="103"/>
      <c r="G49" s="103"/>
      <c r="H49" s="103"/>
      <c r="I49" s="103"/>
      <c r="J49" s="103"/>
      <c r="K49" s="103"/>
      <c r="L49" s="113"/>
      <c r="M49" s="103"/>
      <c r="N49" s="103"/>
      <c r="O49" s="103"/>
      <c r="P49" s="103"/>
      <c r="Q49" s="103"/>
      <c r="R49" s="103"/>
      <c r="S49" s="103"/>
      <c r="T49" s="103"/>
      <c r="U49" s="103"/>
      <c r="V49" s="103"/>
    </row>
    <row r="50" spans="1:24" ht="19.5" customHeight="1" x14ac:dyDescent="0.2">
      <c r="A50" s="103"/>
      <c r="B50" s="103"/>
      <c r="C50" s="103"/>
      <c r="D50" s="103"/>
      <c r="E50" s="103"/>
      <c r="F50" s="103"/>
      <c r="G50" s="104"/>
      <c r="H50" s="103"/>
      <c r="I50" s="103"/>
      <c r="J50" s="103"/>
      <c r="K50" s="103"/>
      <c r="L50" s="106"/>
      <c r="M50" s="103"/>
      <c r="N50" s="103"/>
      <c r="O50" s="103"/>
      <c r="P50" s="103"/>
      <c r="Q50" s="103"/>
      <c r="R50" s="103"/>
      <c r="S50" s="103"/>
      <c r="T50" s="103"/>
      <c r="U50" s="103"/>
      <c r="V50" s="103"/>
    </row>
    <row r="51" spans="1:24" ht="23.25" customHeight="1" x14ac:dyDescent="0.2">
      <c r="A51" s="103"/>
      <c r="B51" s="103"/>
      <c r="C51" s="103"/>
      <c r="D51" s="103"/>
      <c r="E51" s="103"/>
      <c r="F51" s="103"/>
      <c r="G51" s="114"/>
      <c r="H51" s="103"/>
      <c r="I51" s="103"/>
      <c r="J51" s="103"/>
      <c r="K51" s="103"/>
      <c r="L51" s="106"/>
      <c r="M51" s="103"/>
      <c r="N51" s="103"/>
      <c r="O51" s="103"/>
      <c r="P51" s="103"/>
      <c r="Q51" s="103"/>
      <c r="R51" s="103"/>
      <c r="S51" s="103"/>
      <c r="T51" s="103"/>
      <c r="U51" s="103"/>
      <c r="V51" s="103"/>
    </row>
    <row r="52" spans="1:24" ht="18" x14ac:dyDescent="0.2">
      <c r="A52" s="103"/>
      <c r="B52" s="103"/>
      <c r="C52" s="103"/>
      <c r="D52" s="103"/>
      <c r="E52" s="103"/>
      <c r="F52" s="103"/>
      <c r="G52" s="114"/>
      <c r="H52" s="103"/>
      <c r="I52" s="103"/>
      <c r="J52" s="103"/>
      <c r="K52" s="103"/>
      <c r="L52" s="106"/>
      <c r="M52" s="103"/>
      <c r="N52" s="103"/>
      <c r="O52" s="103"/>
      <c r="P52" s="103"/>
      <c r="Q52" s="103"/>
      <c r="R52" s="103"/>
      <c r="S52" s="103"/>
      <c r="T52" s="103"/>
      <c r="U52" s="103"/>
      <c r="V52" s="103"/>
    </row>
    <row r="53" spans="1:24" ht="18" customHeight="1" x14ac:dyDescent="0.2">
      <c r="A53" s="103"/>
      <c r="B53" s="103"/>
      <c r="C53" s="103"/>
      <c r="D53" s="103"/>
      <c r="E53" s="103"/>
      <c r="F53" s="103"/>
      <c r="G53" s="114"/>
      <c r="H53" s="103"/>
      <c r="I53" s="103"/>
      <c r="J53" s="103"/>
      <c r="K53" s="103"/>
      <c r="L53" s="106"/>
      <c r="M53" s="103"/>
      <c r="N53" s="103"/>
      <c r="O53" s="103"/>
      <c r="P53" s="103"/>
      <c r="Q53" s="103"/>
      <c r="R53" s="103"/>
      <c r="S53" s="103"/>
      <c r="T53" s="103"/>
      <c r="U53" s="103"/>
      <c r="V53" s="103"/>
    </row>
    <row r="54" spans="1:24" ht="18" customHeight="1" x14ac:dyDescent="0.2">
      <c r="A54" s="103"/>
      <c r="B54" s="103"/>
      <c r="C54" s="103"/>
      <c r="D54" s="103"/>
      <c r="E54" s="103"/>
      <c r="F54" s="103"/>
      <c r="G54" s="114"/>
      <c r="H54" s="103"/>
      <c r="I54" s="103"/>
      <c r="J54" s="103"/>
      <c r="K54" s="103"/>
      <c r="L54" s="106"/>
      <c r="M54" s="103"/>
      <c r="N54" s="103"/>
      <c r="O54" s="103"/>
      <c r="P54" s="103"/>
      <c r="Q54" s="103"/>
      <c r="R54" s="103"/>
      <c r="S54" s="103"/>
      <c r="T54" s="103"/>
      <c r="U54" s="103"/>
      <c r="V54" s="103"/>
    </row>
    <row r="55" spans="1:24" ht="21.75" customHeight="1" x14ac:dyDescent="0.2">
      <c r="A55" s="103"/>
      <c r="B55" s="103"/>
      <c r="C55" s="103"/>
      <c r="D55" s="103"/>
      <c r="E55" s="103"/>
      <c r="F55" s="103"/>
      <c r="G55" s="114"/>
      <c r="H55" s="115"/>
      <c r="I55" s="103"/>
      <c r="J55" s="103"/>
      <c r="K55" s="103"/>
      <c r="L55" s="106"/>
      <c r="M55" s="103"/>
      <c r="N55" s="103"/>
      <c r="O55" s="103"/>
      <c r="P55" s="103"/>
      <c r="Q55" s="103"/>
      <c r="R55" s="103"/>
      <c r="S55" s="103"/>
      <c r="T55" s="103"/>
      <c r="U55" s="103"/>
      <c r="V55" s="103"/>
    </row>
    <row r="56" spans="1:24" ht="27.75" customHeight="1" x14ac:dyDescent="0.2">
      <c r="A56" s="103"/>
      <c r="B56" s="103"/>
      <c r="C56" s="103"/>
      <c r="D56" s="103"/>
      <c r="E56" s="103"/>
      <c r="F56" s="103"/>
      <c r="G56" s="114"/>
      <c r="H56" s="103"/>
      <c r="I56" s="103"/>
      <c r="J56" s="103"/>
      <c r="K56" s="103"/>
      <c r="L56" s="113"/>
      <c r="M56" s="103"/>
      <c r="N56" s="103"/>
      <c r="O56" s="103"/>
      <c r="P56" s="103"/>
      <c r="Q56" s="103"/>
      <c r="R56" s="103"/>
      <c r="S56" s="103"/>
      <c r="T56" s="103"/>
      <c r="U56" s="103"/>
      <c r="V56" s="103"/>
    </row>
    <row r="57" spans="1:24" ht="23.25" customHeight="1" x14ac:dyDescent="0.2">
      <c r="A57" s="103"/>
      <c r="B57" s="103"/>
      <c r="C57" s="103"/>
      <c r="D57" s="103"/>
      <c r="E57" s="103"/>
      <c r="F57" s="103"/>
      <c r="G57" s="114"/>
      <c r="H57" s="103"/>
      <c r="I57" s="103"/>
      <c r="J57" s="103"/>
      <c r="K57" s="103"/>
      <c r="L57" s="113"/>
      <c r="M57" s="103"/>
      <c r="N57" s="103"/>
      <c r="O57" s="103"/>
      <c r="P57" s="103"/>
      <c r="Q57" s="103"/>
      <c r="R57" s="103"/>
      <c r="S57" s="103"/>
      <c r="T57" s="103"/>
      <c r="U57" s="103"/>
      <c r="V57" s="103"/>
      <c r="X57" s="64"/>
    </row>
    <row r="58" spans="1:24" ht="37.5" customHeight="1" thickBot="1" x14ac:dyDescent="0.25">
      <c r="A58" s="103"/>
      <c r="B58" s="65"/>
      <c r="C58" s="65"/>
      <c r="D58" s="99"/>
      <c r="E58" s="99">
        <v>2020</v>
      </c>
      <c r="F58" s="99">
        <v>2021</v>
      </c>
      <c r="G58" s="99">
        <v>2022</v>
      </c>
      <c r="H58" s="99">
        <v>2023</v>
      </c>
      <c r="I58" s="99">
        <v>2024</v>
      </c>
      <c r="J58" s="99">
        <v>2025</v>
      </c>
      <c r="K58" s="99">
        <v>2026</v>
      </c>
      <c r="L58" s="99">
        <v>2027</v>
      </c>
      <c r="M58" s="99">
        <v>2028</v>
      </c>
      <c r="N58" s="99">
        <v>2029</v>
      </c>
      <c r="O58" s="99">
        <v>2030</v>
      </c>
      <c r="P58" s="99">
        <v>2032</v>
      </c>
      <c r="Q58" s="99">
        <v>2033</v>
      </c>
      <c r="R58" s="99">
        <v>2034</v>
      </c>
      <c r="S58" s="99">
        <v>2035</v>
      </c>
      <c r="T58" s="99">
        <v>2037</v>
      </c>
      <c r="U58" s="99">
        <v>2049</v>
      </c>
      <c r="V58" s="99" t="s">
        <v>5</v>
      </c>
    </row>
    <row r="59" spans="1:24" s="67" customFormat="1" ht="58.5" customHeight="1" thickTop="1" thickBot="1" x14ac:dyDescent="0.25">
      <c r="B59" s="148" t="s">
        <v>83</v>
      </c>
      <c r="C59" s="148"/>
      <c r="D59" s="148"/>
      <c r="E59" s="26">
        <v>8254999.4000000004</v>
      </c>
      <c r="F59" s="26">
        <v>5849999.6999999993</v>
      </c>
      <c r="G59" s="26">
        <v>33486459.399999999</v>
      </c>
      <c r="H59" s="26"/>
      <c r="I59" s="26">
        <v>25779227.5</v>
      </c>
      <c r="J59" s="26">
        <v>19952831.899999999</v>
      </c>
      <c r="K59" s="26">
        <v>28778993.899999999</v>
      </c>
      <c r="L59" s="26">
        <v>11464274.1</v>
      </c>
      <c r="M59" s="26">
        <v>31116142.199999999</v>
      </c>
      <c r="N59" s="26"/>
      <c r="O59" s="26">
        <v>19949055.699999999</v>
      </c>
      <c r="P59" s="26">
        <v>21570611.699999999</v>
      </c>
      <c r="Q59" s="26"/>
      <c r="R59" s="26">
        <v>19309244.199999999</v>
      </c>
      <c r="S59" s="26"/>
      <c r="T59" s="26"/>
      <c r="U59" s="26"/>
      <c r="V59" s="68">
        <v>225511839.69999996</v>
      </c>
      <c r="W59" s="1"/>
      <c r="X59" s="1"/>
    </row>
    <row r="60" spans="1:24" s="67" customFormat="1" ht="57" customHeight="1" thickTop="1" thickBot="1" x14ac:dyDescent="0.25">
      <c r="B60" s="149" t="s">
        <v>33</v>
      </c>
      <c r="C60" s="149"/>
      <c r="D60" s="149"/>
      <c r="E60" s="33"/>
      <c r="F60" s="33">
        <v>9695329.4371499997</v>
      </c>
      <c r="G60" s="33"/>
      <c r="H60" s="33">
        <v>28620811.175864577</v>
      </c>
      <c r="I60" s="33"/>
      <c r="J60" s="33">
        <v>10782586.3905</v>
      </c>
      <c r="K60" s="33"/>
      <c r="L60" s="33">
        <v>18066077.35362</v>
      </c>
      <c r="M60" s="33"/>
      <c r="N60" s="33">
        <v>1545741.7984799996</v>
      </c>
      <c r="O60" s="33"/>
      <c r="P60" s="33"/>
      <c r="Q60" s="33">
        <v>11541872.498670001</v>
      </c>
      <c r="R60" s="33"/>
      <c r="S60" s="33">
        <v>15925553.844660001</v>
      </c>
      <c r="T60" s="33">
        <v>8154826.5412799995</v>
      </c>
      <c r="U60" s="33">
        <v>4439966.2550099986</v>
      </c>
      <c r="V60" s="69">
        <v>108772765.29523458</v>
      </c>
      <c r="W60" s="1"/>
      <c r="X60" s="1"/>
    </row>
    <row r="61" spans="1:24" s="67" customFormat="1" ht="57" hidden="1" customHeight="1" x14ac:dyDescent="0.2">
      <c r="B61" s="70" t="s">
        <v>42</v>
      </c>
      <c r="C61" s="70"/>
      <c r="D61" s="70"/>
      <c r="E61" s="71"/>
      <c r="F61" s="71"/>
      <c r="G61" s="71"/>
      <c r="H61" s="71"/>
      <c r="I61" s="72"/>
      <c r="J61" s="73"/>
      <c r="K61" s="71"/>
      <c r="L61" s="71"/>
      <c r="M61" s="71"/>
      <c r="N61" s="71"/>
      <c r="O61" s="71"/>
      <c r="P61" s="71"/>
      <c r="Q61" s="33"/>
      <c r="R61" s="33"/>
      <c r="S61" s="33"/>
      <c r="T61" s="33"/>
      <c r="U61" s="74"/>
      <c r="V61" s="74"/>
      <c r="W61" s="1"/>
      <c r="X61" s="1"/>
    </row>
    <row r="62" spans="1:24" s="67" customFormat="1" ht="57" customHeight="1" thickTop="1" thickBot="1" x14ac:dyDescent="0.25">
      <c r="B62" s="149" t="s">
        <v>5</v>
      </c>
      <c r="C62" s="149"/>
      <c r="D62" s="149"/>
      <c r="E62" s="75">
        <v>8254999.4000000004</v>
      </c>
      <c r="F62" s="75">
        <v>15545329.137149999</v>
      </c>
      <c r="G62" s="75">
        <v>33486459.399999999</v>
      </c>
      <c r="H62" s="75">
        <v>28620811.175864577</v>
      </c>
      <c r="I62" s="75">
        <v>25779227.5</v>
      </c>
      <c r="J62" s="75">
        <v>30735418.2905</v>
      </c>
      <c r="K62" s="75">
        <v>28778993.899999999</v>
      </c>
      <c r="L62" s="75">
        <v>29530351.453620002</v>
      </c>
      <c r="M62" s="75">
        <v>31116142.199999999</v>
      </c>
      <c r="N62" s="75">
        <v>1545741.7984799996</v>
      </c>
      <c r="O62" s="75">
        <v>19949055.699999999</v>
      </c>
      <c r="P62" s="75">
        <v>21570611.699999999</v>
      </c>
      <c r="Q62" s="75">
        <v>11541872.498670001</v>
      </c>
      <c r="R62" s="75">
        <v>19309244.199999999</v>
      </c>
      <c r="S62" s="75">
        <v>15925553.844660001</v>
      </c>
      <c r="T62" s="75">
        <v>8154826.5412799995</v>
      </c>
      <c r="U62" s="75">
        <v>4439966.2550099986</v>
      </c>
      <c r="V62" s="75">
        <v>334284604.99523455</v>
      </c>
      <c r="W62" s="42"/>
      <c r="X62" s="1"/>
    </row>
    <row r="63" spans="1:24" s="67" customFormat="1" ht="58.5" customHeight="1" thickTop="1" x14ac:dyDescent="0.2">
      <c r="B63" s="148" t="s">
        <v>43</v>
      </c>
      <c r="C63" s="148"/>
      <c r="D63" s="148"/>
      <c r="E63" s="76">
        <v>2.4694524595644123E-2</v>
      </c>
      <c r="F63" s="76">
        <v>4.6503275666468717E-2</v>
      </c>
      <c r="G63" s="76">
        <v>0.10017350156007744</v>
      </c>
      <c r="H63" s="76">
        <v>8.5618095324110383E-2</v>
      </c>
      <c r="I63" s="76">
        <v>7.7117603128530249E-2</v>
      </c>
      <c r="J63" s="76">
        <v>9.1943864094304176E-2</v>
      </c>
      <c r="K63" s="76">
        <v>8.6091293077676323E-2</v>
      </c>
      <c r="L63" s="76">
        <v>8.8338951337711094E-2</v>
      </c>
      <c r="M63" s="76">
        <v>9.3082785551681577E-2</v>
      </c>
      <c r="N63" s="76">
        <v>4.6240292714109146E-3</v>
      </c>
      <c r="O63" s="76">
        <v>5.9676860381543406E-2</v>
      </c>
      <c r="P63" s="76">
        <v>6.4527685025481507E-2</v>
      </c>
      <c r="Q63" s="76">
        <v>3.452708358745548E-2</v>
      </c>
      <c r="R63" s="76">
        <v>5.7762888004594962E-2</v>
      </c>
      <c r="S63" s="76">
        <v>4.7640703779604297E-2</v>
      </c>
      <c r="T63" s="76">
        <v>2.439486120336368E-2</v>
      </c>
      <c r="U63" s="76">
        <v>1.3281994410341731E-2</v>
      </c>
      <c r="V63" s="76">
        <v>0.99999999999999989</v>
      </c>
      <c r="W63" s="1"/>
      <c r="X63" s="1"/>
    </row>
    <row r="64" spans="1:24" s="77" customFormat="1" ht="18" customHeight="1" x14ac:dyDescent="0.2">
      <c r="B64" s="116" t="s">
        <v>13</v>
      </c>
      <c r="C64" s="116"/>
      <c r="D64" s="117"/>
      <c r="E64" s="117"/>
      <c r="F64" s="117"/>
      <c r="G64" s="118" t="s">
        <v>44</v>
      </c>
      <c r="H64" s="117"/>
      <c r="I64" s="117"/>
      <c r="J64" s="78"/>
      <c r="K64" s="78"/>
      <c r="L64" s="78"/>
      <c r="M64" s="78"/>
      <c r="T64" s="103"/>
      <c r="U64" s="103"/>
      <c r="W64" s="1"/>
      <c r="X64" s="1"/>
    </row>
    <row r="65" spans="2:24" ht="20.25" x14ac:dyDescent="0.2">
      <c r="B65" s="118" t="s">
        <v>45</v>
      </c>
      <c r="C65" s="118"/>
      <c r="D65" s="119"/>
      <c r="E65" s="119"/>
      <c r="F65" s="117"/>
      <c r="G65" s="119"/>
      <c r="H65" s="119"/>
      <c r="I65" s="119"/>
      <c r="J65" s="114"/>
      <c r="K65" s="114"/>
      <c r="L65" s="120"/>
      <c r="M65" s="120"/>
      <c r="N65" s="78"/>
      <c r="O65" s="78"/>
      <c r="P65" s="78"/>
      <c r="Q65" s="78"/>
      <c r="R65" s="78"/>
      <c r="S65" s="78"/>
      <c r="T65" s="78"/>
      <c r="U65" s="78"/>
      <c r="V65" s="103"/>
      <c r="W65" s="78"/>
      <c r="X65" s="78"/>
    </row>
    <row r="66" spans="2:24" ht="20.25" x14ac:dyDescent="0.2">
      <c r="B66" s="118" t="s">
        <v>46</v>
      </c>
      <c r="C66" s="118"/>
      <c r="D66" s="119"/>
      <c r="E66" s="119"/>
      <c r="F66" s="119"/>
      <c r="G66" s="118" t="s">
        <v>47</v>
      </c>
      <c r="H66" s="119"/>
      <c r="I66" s="119"/>
      <c r="J66" s="114"/>
      <c r="K66" s="103"/>
      <c r="L66" s="114"/>
      <c r="M66" s="103"/>
      <c r="N66" s="120"/>
      <c r="O66" s="121"/>
      <c r="P66" s="121"/>
      <c r="Q66" s="103"/>
      <c r="R66" s="103"/>
      <c r="S66" s="122"/>
      <c r="T66" s="122"/>
      <c r="U66" s="122"/>
      <c r="V66" s="103"/>
      <c r="W66" s="79"/>
      <c r="X66" s="79"/>
    </row>
    <row r="67" spans="2:24" ht="18" x14ac:dyDescent="0.2">
      <c r="B67" s="122"/>
      <c r="C67" s="122"/>
      <c r="D67" s="122"/>
      <c r="E67" s="122"/>
      <c r="F67" s="114"/>
      <c r="G67" s="114"/>
      <c r="H67" s="114"/>
      <c r="I67" s="122"/>
      <c r="J67" s="114"/>
      <c r="K67" s="114"/>
      <c r="L67" s="114"/>
      <c r="M67" s="103"/>
      <c r="N67" s="114"/>
      <c r="O67" s="114"/>
      <c r="P67" s="114"/>
      <c r="Q67" s="121"/>
      <c r="R67" s="121"/>
      <c r="S67" s="121"/>
      <c r="T67" s="103"/>
      <c r="U67" s="122"/>
      <c r="V67" s="123"/>
      <c r="W67" s="80"/>
      <c r="X67" s="80"/>
    </row>
    <row r="68" spans="2:24" ht="21" customHeight="1" x14ac:dyDescent="0.2">
      <c r="B68" s="103"/>
      <c r="C68" s="103"/>
      <c r="D68" s="103"/>
      <c r="E68" s="103"/>
      <c r="F68" s="103"/>
      <c r="G68" s="114"/>
      <c r="H68" s="103"/>
      <c r="I68" s="103"/>
      <c r="J68" s="103"/>
      <c r="K68" s="103"/>
      <c r="L68" s="113"/>
      <c r="M68" s="103"/>
      <c r="N68" s="103"/>
      <c r="O68" s="103"/>
      <c r="P68" s="103"/>
      <c r="Q68" s="103"/>
      <c r="R68" s="103"/>
      <c r="S68" s="103"/>
      <c r="T68" s="103"/>
      <c r="U68" s="103"/>
      <c r="V68" s="103"/>
    </row>
    <row r="69" spans="2:24" ht="21" customHeight="1" x14ac:dyDescent="0.2">
      <c r="B69" s="150" t="s">
        <v>6</v>
      </c>
      <c r="C69" s="151"/>
      <c r="D69" s="151"/>
      <c r="E69" s="151"/>
      <c r="F69" s="151"/>
      <c r="G69" s="151"/>
      <c r="H69" s="151"/>
      <c r="I69" s="151"/>
      <c r="J69" s="151"/>
      <c r="K69" s="151"/>
      <c r="L69" s="151"/>
      <c r="M69" s="151"/>
      <c r="N69" s="151"/>
      <c r="O69" s="151"/>
      <c r="P69" s="151"/>
      <c r="Q69" s="151"/>
      <c r="R69" s="151"/>
      <c r="S69" s="151"/>
      <c r="T69" s="151"/>
      <c r="U69" s="152"/>
      <c r="V69" s="103"/>
    </row>
    <row r="70" spans="2:24" ht="18.75" customHeight="1" x14ac:dyDescent="0.2">
      <c r="B70" s="153"/>
      <c r="C70" s="154"/>
      <c r="D70" s="154"/>
      <c r="E70" s="154"/>
      <c r="F70" s="154"/>
      <c r="G70" s="154"/>
      <c r="H70" s="154"/>
      <c r="I70" s="154"/>
      <c r="J70" s="154"/>
      <c r="K70" s="154"/>
      <c r="L70" s="154"/>
      <c r="M70" s="154"/>
      <c r="N70" s="154"/>
      <c r="O70" s="154"/>
      <c r="P70" s="154"/>
      <c r="Q70" s="154"/>
      <c r="R70" s="154"/>
      <c r="S70" s="154"/>
      <c r="T70" s="154"/>
      <c r="U70" s="155"/>
      <c r="V70" s="103"/>
    </row>
    <row r="71" spans="2:24" ht="18.75" customHeight="1" x14ac:dyDescent="0.2">
      <c r="B71" s="153"/>
      <c r="C71" s="154"/>
      <c r="D71" s="154"/>
      <c r="E71" s="154"/>
      <c r="F71" s="154"/>
      <c r="G71" s="154"/>
      <c r="H71" s="154"/>
      <c r="I71" s="154"/>
      <c r="J71" s="154"/>
      <c r="K71" s="154"/>
      <c r="L71" s="154"/>
      <c r="M71" s="154"/>
      <c r="N71" s="154"/>
      <c r="O71" s="154"/>
      <c r="P71" s="154"/>
      <c r="Q71" s="154"/>
      <c r="R71" s="154"/>
      <c r="S71" s="154"/>
      <c r="T71" s="154"/>
      <c r="U71" s="155"/>
      <c r="V71" s="103"/>
    </row>
    <row r="72" spans="2:24" ht="18.75" customHeight="1" x14ac:dyDescent="0.2">
      <c r="B72" s="153"/>
      <c r="C72" s="154"/>
      <c r="D72" s="154"/>
      <c r="E72" s="154"/>
      <c r="F72" s="154"/>
      <c r="G72" s="154"/>
      <c r="H72" s="154"/>
      <c r="I72" s="154"/>
      <c r="J72" s="154"/>
      <c r="K72" s="154"/>
      <c r="L72" s="154"/>
      <c r="M72" s="154"/>
      <c r="N72" s="154"/>
      <c r="O72" s="154"/>
      <c r="P72" s="154"/>
      <c r="Q72" s="154"/>
      <c r="R72" s="154"/>
      <c r="S72" s="154"/>
      <c r="T72" s="154"/>
      <c r="U72" s="155"/>
      <c r="V72" s="103"/>
    </row>
    <row r="73" spans="2:24" ht="49.5" customHeight="1" x14ac:dyDescent="0.2">
      <c r="B73" s="156"/>
      <c r="C73" s="157"/>
      <c r="D73" s="157"/>
      <c r="E73" s="157"/>
      <c r="F73" s="157"/>
      <c r="G73" s="157"/>
      <c r="H73" s="157"/>
      <c r="I73" s="157"/>
      <c r="J73" s="157"/>
      <c r="K73" s="157"/>
      <c r="L73" s="157"/>
      <c r="M73" s="157"/>
      <c r="N73" s="157"/>
      <c r="O73" s="157"/>
      <c r="P73" s="157"/>
      <c r="Q73" s="157"/>
      <c r="R73" s="157"/>
      <c r="S73" s="157"/>
      <c r="T73" s="157"/>
      <c r="U73" s="158"/>
      <c r="V73" s="103"/>
    </row>
    <row r="74" spans="2:24" ht="19.5" customHeight="1" x14ac:dyDescent="0.2">
      <c r="B74" s="124"/>
      <c r="C74" s="124"/>
      <c r="D74" s="124"/>
      <c r="E74" s="124"/>
      <c r="F74" s="124"/>
      <c r="G74" s="124"/>
      <c r="H74" s="124"/>
      <c r="I74" s="124"/>
      <c r="J74" s="124"/>
      <c r="K74" s="124"/>
      <c r="L74" s="124"/>
      <c r="M74" s="124"/>
      <c r="N74" s="124"/>
      <c r="O74" s="124"/>
      <c r="P74" s="124"/>
      <c r="Q74" s="124"/>
      <c r="R74" s="124"/>
      <c r="S74" s="124"/>
      <c r="T74" s="124"/>
      <c r="U74" s="124"/>
      <c r="V74" s="103"/>
    </row>
    <row r="75" spans="2:24" ht="18" x14ac:dyDescent="0.2">
      <c r="L75" s="1"/>
    </row>
    <row r="76" spans="2:24" ht="19.5" customHeight="1" x14ac:dyDescent="0.2"/>
    <row r="77" spans="2:24" ht="0" hidden="1" customHeight="1" x14ac:dyDescent="0.2"/>
    <row r="78" spans="2:24" ht="0" hidden="1" customHeight="1" x14ac:dyDescent="0.2"/>
    <row r="79" spans="2:24" ht="0" hidden="1"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spans="1:1" ht="0" hidden="1" customHeight="1" x14ac:dyDescent="0.2"/>
    <row r="162" spans="1:1" ht="0" hidden="1" customHeight="1" x14ac:dyDescent="0.2"/>
    <row r="163" spans="1:1" ht="0" hidden="1" customHeight="1" x14ac:dyDescent="0.2"/>
    <row r="164" spans="1:1" ht="0" hidden="1" customHeight="1" x14ac:dyDescent="0.2"/>
    <row r="165" spans="1:1" ht="0" hidden="1" customHeight="1" x14ac:dyDescent="0.2"/>
    <row r="166" spans="1:1" ht="0" hidden="1" customHeight="1" x14ac:dyDescent="0.2"/>
    <row r="167" spans="1:1" ht="0" hidden="1" customHeight="1" x14ac:dyDescent="0.2"/>
    <row r="168" spans="1:1" ht="0" hidden="1" customHeight="1" x14ac:dyDescent="0.2"/>
    <row r="169" spans="1:1" ht="0" hidden="1" customHeight="1" x14ac:dyDescent="0.2"/>
    <row r="170" spans="1:1" ht="0" hidden="1" customHeight="1" x14ac:dyDescent="0.2"/>
    <row r="171" spans="1:1" ht="0" hidden="1" customHeight="1" x14ac:dyDescent="0.2"/>
    <row r="172" spans="1:1" ht="0" hidden="1" customHeight="1" x14ac:dyDescent="0.2"/>
    <row r="173" spans="1:1" ht="0" hidden="1" customHeight="1" x14ac:dyDescent="0.2"/>
    <row r="174" spans="1:1" ht="0" hidden="1" customHeight="1" x14ac:dyDescent="0.2"/>
    <row r="175" spans="1:1" ht="0" hidden="1" customHeight="1" x14ac:dyDescent="0.2"/>
    <row r="176" spans="1:1" ht="0" hidden="1" customHeight="1" x14ac:dyDescent="0.2">
      <c r="A176" s="82" t="e">
        <v>#N/A</v>
      </c>
    </row>
    <row r="177" spans="1:1" ht="0" hidden="1" customHeight="1" x14ac:dyDescent="0.2"/>
    <row r="178" spans="1:1" ht="0" hidden="1" customHeight="1" x14ac:dyDescent="0.2">
      <c r="A178" s="1" t="e">
        <v>#N/A</v>
      </c>
    </row>
    <row r="179" spans="1:1" ht="0" hidden="1" customHeight="1" x14ac:dyDescent="0.2"/>
    <row r="180" spans="1:1" ht="0" hidden="1" customHeight="1" x14ac:dyDescent="0.2"/>
    <row r="181" spans="1:1" ht="0" hidden="1" customHeight="1" x14ac:dyDescent="0.2"/>
    <row r="182" spans="1:1" ht="0" hidden="1" customHeight="1" x14ac:dyDescent="0.2"/>
    <row r="183" spans="1:1" ht="0" hidden="1" customHeight="1" x14ac:dyDescent="0.2"/>
    <row r="184" spans="1:1" ht="0" hidden="1" customHeight="1" x14ac:dyDescent="0.2"/>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c r="A191" s="1">
        <v>0</v>
      </c>
    </row>
    <row r="192" spans="1:1"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c r="E236" s="1" t="s">
        <v>7</v>
      </c>
    </row>
    <row r="237" spans="5:5" ht="0" hidden="1" customHeight="1" x14ac:dyDescent="0.2">
      <c r="E237" s="1" t="s">
        <v>7</v>
      </c>
    </row>
    <row r="238" spans="5:5" ht="0" hidden="1" customHeight="1" x14ac:dyDescent="0.2"/>
    <row r="239" spans="5:5" ht="0" hidden="1" customHeight="1" x14ac:dyDescent="0.2"/>
    <row r="240" spans="5:5" ht="0" hidden="1" customHeight="1" x14ac:dyDescent="0.2"/>
    <row r="241" spans="9:16" ht="0" hidden="1" customHeight="1" x14ac:dyDescent="0.2">
      <c r="I241" s="1">
        <v>4404999.7</v>
      </c>
      <c r="L241" s="1"/>
      <c r="P241" s="83">
        <v>4404999.7</v>
      </c>
    </row>
    <row r="242" spans="9:16" ht="0" hidden="1" customHeight="1" x14ac:dyDescent="0.2">
      <c r="I242" s="1">
        <v>3849999.7</v>
      </c>
      <c r="L242" s="1"/>
      <c r="P242" s="84">
        <v>3849999.7</v>
      </c>
    </row>
    <row r="243" spans="9:16" ht="0" hidden="1" customHeight="1" x14ac:dyDescent="0.2">
      <c r="I243" s="1">
        <v>2849999.9</v>
      </c>
      <c r="L243" s="1"/>
      <c r="P243" s="83">
        <v>2849999.9</v>
      </c>
    </row>
    <row r="244" spans="9:16" ht="0" hidden="1" customHeight="1" x14ac:dyDescent="0.2">
      <c r="I244" s="1">
        <v>1499999.9</v>
      </c>
      <c r="L244" s="1"/>
      <c r="P244" s="84">
        <v>1499999.9</v>
      </c>
    </row>
    <row r="245" spans="9:16" ht="0" hidden="1" customHeight="1" x14ac:dyDescent="0.2">
      <c r="I245" s="1">
        <v>3993634.1901624901</v>
      </c>
      <c r="L245" s="1"/>
      <c r="P245" s="83">
        <v>3993634.1901624901</v>
      </c>
    </row>
    <row r="246" spans="9:16" ht="0" hidden="1" customHeight="1" x14ac:dyDescent="0.2">
      <c r="I246" s="1">
        <v>33486459.399999999</v>
      </c>
      <c r="L246" s="1"/>
      <c r="P246" s="84">
        <v>33486459.399999999</v>
      </c>
    </row>
    <row r="247" spans="9:16" ht="0" hidden="1" customHeight="1" x14ac:dyDescent="0.2">
      <c r="I247" s="1">
        <v>25779227.5</v>
      </c>
      <c r="L247" s="1"/>
      <c r="P247" s="83">
        <v>25779227.5</v>
      </c>
    </row>
    <row r="248" spans="9:16" ht="0" hidden="1" customHeight="1" x14ac:dyDescent="0.2">
      <c r="I248" s="1">
        <v>19952831.899999999</v>
      </c>
      <c r="L248" s="1"/>
      <c r="P248" s="84">
        <v>19952831.899999999</v>
      </c>
    </row>
    <row r="249" spans="9:16" ht="0" hidden="1" customHeight="1" x14ac:dyDescent="0.2">
      <c r="I249" s="1">
        <v>28778993.899999999</v>
      </c>
      <c r="L249" s="1"/>
      <c r="P249" s="83">
        <v>28778993.899999999</v>
      </c>
    </row>
    <row r="250" spans="9:16" ht="0" hidden="1" customHeight="1" x14ac:dyDescent="0.2">
      <c r="I250" s="1">
        <v>9346857.9000000004</v>
      </c>
      <c r="L250" s="1"/>
      <c r="P250" s="84">
        <v>9346857.9000000004</v>
      </c>
    </row>
    <row r="251" spans="9:16" ht="0" hidden="1" customHeight="1" x14ac:dyDescent="0.2">
      <c r="I251" s="1">
        <v>31116142.199999999</v>
      </c>
      <c r="L251" s="1"/>
      <c r="P251" s="83">
        <v>31116142.199999999</v>
      </c>
    </row>
    <row r="252" spans="9:16" ht="0" hidden="1" customHeight="1" x14ac:dyDescent="0.2">
      <c r="I252" s="1">
        <v>19279119.899999999</v>
      </c>
      <c r="L252" s="1"/>
      <c r="P252" s="84">
        <v>19279119.899999999</v>
      </c>
    </row>
    <row r="253" spans="9:16" ht="0" hidden="1" customHeight="1" x14ac:dyDescent="0.2">
      <c r="I253" s="1">
        <v>20041003.699999999</v>
      </c>
      <c r="L253" s="1"/>
      <c r="P253" s="83">
        <v>20041003.699999999</v>
      </c>
    </row>
    <row r="254" spans="9:16" ht="0" hidden="1" customHeight="1" x14ac:dyDescent="0.2">
      <c r="I254" s="1">
        <v>15852849.5</v>
      </c>
      <c r="L254" s="1"/>
      <c r="P254" s="84">
        <v>15852849.5</v>
      </c>
    </row>
    <row r="255" spans="9:16" ht="0" hidden="1" customHeight="1" x14ac:dyDescent="0.2">
      <c r="L255" s="1"/>
      <c r="P255" s="84">
        <v>13634743.710934501</v>
      </c>
    </row>
    <row r="256" spans="9:16" ht="0" hidden="1" customHeight="1" x14ac:dyDescent="0.2">
      <c r="L256" s="1"/>
      <c r="P256" s="83">
        <v>28722926.36108252</v>
      </c>
    </row>
    <row r="257" spans="9:16" ht="0" hidden="1" customHeight="1" x14ac:dyDescent="0.2">
      <c r="L257" s="1"/>
      <c r="P257" s="84">
        <v>10821057.201114999</v>
      </c>
    </row>
    <row r="258" spans="9:16" ht="0" hidden="1" customHeight="1" x14ac:dyDescent="0.2">
      <c r="L258" s="1"/>
      <c r="P258" s="83">
        <v>18130534.675384603</v>
      </c>
    </row>
    <row r="259" spans="9:16" ht="0" hidden="1" customHeight="1" x14ac:dyDescent="0.2">
      <c r="L259" s="1"/>
      <c r="P259" s="84">
        <v>1133099.3419571</v>
      </c>
    </row>
    <row r="260" spans="9:16" ht="0" hidden="1" customHeight="1" x14ac:dyDescent="0.2">
      <c r="L260" s="1"/>
      <c r="P260" s="83">
        <v>11583052.339476099</v>
      </c>
    </row>
    <row r="261" spans="9:16" ht="0" hidden="1" customHeight="1" x14ac:dyDescent="0.2">
      <c r="I261" s="1">
        <v>13634743.710934501</v>
      </c>
      <c r="L261" s="1"/>
      <c r="P261" s="84">
        <v>15982374.067907801</v>
      </c>
    </row>
    <row r="262" spans="9:16" ht="0" hidden="1" customHeight="1" x14ac:dyDescent="0.2">
      <c r="I262" s="1">
        <v>28722926.36108252</v>
      </c>
      <c r="L262" s="1"/>
      <c r="P262" s="83">
        <v>7621421.5479605002</v>
      </c>
    </row>
    <row r="263" spans="9:16" ht="0" hidden="1" customHeight="1" x14ac:dyDescent="0.2">
      <c r="I263" s="1">
        <v>10821057.201114999</v>
      </c>
      <c r="P263" s="84">
        <v>3978996.9184399</v>
      </c>
    </row>
    <row r="264" spans="9:16" ht="0" hidden="1" customHeight="1" x14ac:dyDescent="0.2">
      <c r="I264" s="1">
        <v>18130534.675384603</v>
      </c>
    </row>
    <row r="265" spans="9:16" ht="0" hidden="1" customHeight="1" x14ac:dyDescent="0.2">
      <c r="I265" s="1">
        <v>1133099.3419571</v>
      </c>
    </row>
    <row r="266" spans="9:16" ht="0" hidden="1" customHeight="1" x14ac:dyDescent="0.2">
      <c r="I266" s="1">
        <v>11583052.339476099</v>
      </c>
    </row>
    <row r="267" spans="9:16" ht="0" hidden="1" customHeight="1" x14ac:dyDescent="0.2">
      <c r="I267" s="1">
        <v>15982374.067907801</v>
      </c>
    </row>
    <row r="268" spans="9:16" ht="0" hidden="1" customHeight="1" x14ac:dyDescent="0.2">
      <c r="I268" s="1">
        <v>7621421.5479605002</v>
      </c>
    </row>
    <row r="269" spans="9:16" ht="0" hidden="1" customHeight="1" x14ac:dyDescent="0.2">
      <c r="I269" s="1">
        <v>3978996.9184399</v>
      </c>
    </row>
  </sheetData>
  <mergeCells count="22">
    <mergeCell ref="D13:E21"/>
    <mergeCell ref="Q7:U7"/>
    <mergeCell ref="B8:C34"/>
    <mergeCell ref="D8:E11"/>
    <mergeCell ref="D12:I12"/>
    <mergeCell ref="Q17:R17"/>
    <mergeCell ref="Q18:R18"/>
    <mergeCell ref="D22:I22"/>
    <mergeCell ref="D23:E31"/>
    <mergeCell ref="Q23:U23"/>
    <mergeCell ref="D32:I32"/>
    <mergeCell ref="D33:I33"/>
    <mergeCell ref="D34:I34"/>
    <mergeCell ref="B36:C36"/>
    <mergeCell ref="D36:E36"/>
    <mergeCell ref="F36:G36"/>
    <mergeCell ref="J36:K36"/>
    <mergeCell ref="B59:D59"/>
    <mergeCell ref="B60:D60"/>
    <mergeCell ref="B62:D62"/>
    <mergeCell ref="B63:D63"/>
    <mergeCell ref="B69:U73"/>
  </mergeCells>
  <printOptions horizontalCentered="1" verticalCentered="1"/>
  <pageMargins left="0" right="0" top="0.19685039370078741" bottom="0.19685039370078741" header="0" footer="0"/>
  <pageSetup scale="2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69"/>
  <sheetViews>
    <sheetView view="pageBreakPreview" topLeftCell="I1" zoomScale="40" zoomScaleNormal="10" zoomScaleSheetLayoutView="40" workbookViewId="0">
      <selection activeCell="J15" sqref="J15"/>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8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82</v>
      </c>
      <c r="C2" s="5"/>
      <c r="D2" s="6"/>
      <c r="E2" s="6"/>
      <c r="F2" s="6"/>
      <c r="G2" s="6"/>
      <c r="H2" s="6"/>
      <c r="I2" s="6"/>
      <c r="J2" s="6"/>
      <c r="K2" s="6"/>
      <c r="L2" s="6"/>
      <c r="M2" s="6"/>
      <c r="N2" s="6"/>
      <c r="O2" s="6"/>
      <c r="P2" s="6"/>
      <c r="Q2" s="6"/>
      <c r="R2" s="6"/>
      <c r="S2" s="6"/>
      <c r="T2" s="6"/>
      <c r="U2" s="6"/>
      <c r="V2" s="6"/>
      <c r="W2" s="6"/>
      <c r="X2" s="6"/>
    </row>
    <row r="3" spans="2:24" ht="30" customHeight="1" x14ac:dyDescent="0.2">
      <c r="B3" s="4" t="s">
        <v>81</v>
      </c>
      <c r="C3" s="5"/>
      <c r="D3" s="6"/>
      <c r="E3" s="6"/>
      <c r="F3" s="6"/>
      <c r="G3" s="6"/>
      <c r="H3" s="6"/>
      <c r="I3" s="6"/>
      <c r="J3" s="6"/>
      <c r="K3" s="6"/>
      <c r="L3" s="6"/>
      <c r="M3" s="6"/>
      <c r="N3" s="6"/>
      <c r="O3" s="6"/>
      <c r="P3" s="6"/>
      <c r="Q3" s="6"/>
      <c r="R3" s="6"/>
      <c r="S3" s="6"/>
      <c r="T3" s="6"/>
      <c r="U3" s="7"/>
      <c r="V3" s="7"/>
      <c r="W3" s="7"/>
      <c r="X3" s="7"/>
    </row>
    <row r="4" spans="2:24" ht="30" customHeight="1" x14ac:dyDescent="0.2">
      <c r="B4" s="4" t="s">
        <v>80</v>
      </c>
      <c r="C4" s="5"/>
      <c r="D4" s="6"/>
      <c r="E4" s="6"/>
      <c r="F4" s="6"/>
      <c r="G4" s="6"/>
      <c r="H4" s="6"/>
      <c r="I4" s="6"/>
      <c r="J4" s="6"/>
      <c r="K4" s="6"/>
      <c r="L4" s="6"/>
      <c r="M4" s="6"/>
      <c r="N4" s="6"/>
      <c r="O4" s="6"/>
      <c r="P4" s="6"/>
      <c r="Q4" s="6"/>
      <c r="R4" s="6"/>
      <c r="S4" s="6"/>
      <c r="T4" s="6"/>
      <c r="U4" s="7"/>
      <c r="V4" s="7"/>
      <c r="W4" s="7"/>
      <c r="X4" s="7"/>
    </row>
    <row r="5" spans="2:24" ht="20.25" x14ac:dyDescent="0.2">
      <c r="B5" s="8"/>
      <c r="C5" s="8"/>
      <c r="D5" s="9"/>
      <c r="E5" s="9"/>
      <c r="F5" s="10"/>
      <c r="G5" s="9"/>
      <c r="H5" s="9"/>
      <c r="I5" s="9"/>
      <c r="J5" s="9"/>
      <c r="K5" s="9"/>
      <c r="L5" s="9"/>
      <c r="M5" s="9"/>
      <c r="N5" s="9"/>
      <c r="O5" s="9"/>
      <c r="P5" s="9"/>
      <c r="Q5" s="9"/>
      <c r="R5" s="9"/>
      <c r="S5" s="2"/>
      <c r="T5" s="2"/>
      <c r="U5" s="2"/>
      <c r="V5" s="11"/>
      <c r="W5" s="12"/>
      <c r="X5" s="12"/>
    </row>
    <row r="6" spans="2:24" ht="20.25" x14ac:dyDescent="0.2">
      <c r="B6" s="13" t="s">
        <v>79</v>
      </c>
      <c r="C6" s="13"/>
      <c r="D6" s="14">
        <v>44071</v>
      </c>
      <c r="E6" s="15"/>
      <c r="F6" s="2"/>
      <c r="G6" s="2"/>
      <c r="H6" s="2"/>
      <c r="I6" s="2"/>
      <c r="J6" s="16" t="s">
        <v>0</v>
      </c>
      <c r="K6" s="17">
        <v>274.58999999999997</v>
      </c>
      <c r="L6" s="16" t="s">
        <v>1</v>
      </c>
      <c r="M6" s="18">
        <v>3760.38</v>
      </c>
      <c r="N6" s="2"/>
      <c r="O6" s="16" t="s">
        <v>52</v>
      </c>
      <c r="P6" s="2"/>
      <c r="Q6" s="2"/>
      <c r="R6" s="2"/>
      <c r="S6" s="2"/>
      <c r="T6" s="2"/>
      <c r="U6" s="2"/>
      <c r="V6" s="19"/>
      <c r="W6" s="20"/>
      <c r="X6" s="20"/>
    </row>
    <row r="7" spans="2:24" ht="66.75" customHeight="1" thickBot="1" x14ac:dyDescent="0.25">
      <c r="B7" s="21" t="s">
        <v>66</v>
      </c>
      <c r="C7" s="21"/>
      <c r="D7" s="21" t="s">
        <v>65</v>
      </c>
      <c r="E7" s="21"/>
      <c r="F7" s="21" t="s">
        <v>64</v>
      </c>
      <c r="G7" s="21" t="s">
        <v>78</v>
      </c>
      <c r="H7" s="21" t="s">
        <v>63</v>
      </c>
      <c r="I7" s="21" t="s">
        <v>62</v>
      </c>
      <c r="J7" s="21" t="s">
        <v>77</v>
      </c>
      <c r="K7" s="21" t="s">
        <v>76</v>
      </c>
      <c r="L7" s="21" t="s">
        <v>60</v>
      </c>
      <c r="M7" s="21" t="s">
        <v>59</v>
      </c>
      <c r="N7" s="21" t="s">
        <v>58</v>
      </c>
      <c r="O7" s="21" t="s">
        <v>75</v>
      </c>
      <c r="P7" s="2"/>
      <c r="Q7" s="170" t="s">
        <v>74</v>
      </c>
      <c r="R7" s="170"/>
      <c r="S7" s="170"/>
      <c r="T7" s="170"/>
      <c r="U7" s="170"/>
      <c r="V7" s="2"/>
    </row>
    <row r="8" spans="2:24" ht="42" customHeight="1" thickTop="1" thickBot="1" x14ac:dyDescent="0.25">
      <c r="B8" s="171" t="s">
        <v>73</v>
      </c>
      <c r="C8" s="171"/>
      <c r="D8" s="172" t="s">
        <v>72</v>
      </c>
      <c r="E8" s="172"/>
      <c r="F8" s="22">
        <v>44083</v>
      </c>
      <c r="G8" s="23"/>
      <c r="H8" s="24">
        <v>1</v>
      </c>
      <c r="I8" s="25">
        <v>0</v>
      </c>
      <c r="J8" s="26">
        <v>1171.4240847999404</v>
      </c>
      <c r="K8" s="27">
        <v>0</v>
      </c>
      <c r="L8" s="27">
        <v>2.3809999999999998E-2</v>
      </c>
      <c r="M8" s="101">
        <v>99.941999999999993</v>
      </c>
      <c r="N8" s="28">
        <v>3.287671232876712E-2</v>
      </c>
      <c r="O8" s="28">
        <v>3.287671232876712E-2</v>
      </c>
      <c r="P8" s="2"/>
      <c r="Q8" s="2"/>
      <c r="R8" s="2"/>
      <c r="S8" s="2"/>
      <c r="T8" s="2"/>
      <c r="U8" s="2"/>
      <c r="V8" s="2"/>
    </row>
    <row r="9" spans="2:24" ht="42" customHeight="1" thickTop="1" thickBot="1" x14ac:dyDescent="0.25">
      <c r="B9" s="171"/>
      <c r="C9" s="171"/>
      <c r="D9" s="173"/>
      <c r="E9" s="173"/>
      <c r="F9" s="29">
        <v>44174</v>
      </c>
      <c r="G9" s="30"/>
      <c r="H9" s="31">
        <v>1</v>
      </c>
      <c r="I9" s="32">
        <v>0</v>
      </c>
      <c r="J9" s="33">
        <v>1023.8326179800978</v>
      </c>
      <c r="K9" s="34">
        <v>0</v>
      </c>
      <c r="L9" s="34">
        <v>2.1869999999999997E-2</v>
      </c>
      <c r="M9" s="100">
        <v>99.409000000000006</v>
      </c>
      <c r="N9" s="35">
        <v>0.28219178082191781</v>
      </c>
      <c r="O9" s="35">
        <v>0.28219178082191781</v>
      </c>
      <c r="P9" s="2"/>
      <c r="Q9" s="2"/>
      <c r="R9" s="2"/>
      <c r="S9" s="2"/>
      <c r="T9" s="2"/>
      <c r="U9" s="2"/>
      <c r="V9" s="2"/>
    </row>
    <row r="10" spans="2:24" ht="42" customHeight="1" thickTop="1" thickBot="1" x14ac:dyDescent="0.25">
      <c r="B10" s="171"/>
      <c r="C10" s="171"/>
      <c r="D10" s="173"/>
      <c r="E10" s="173"/>
      <c r="F10" s="22">
        <v>44264</v>
      </c>
      <c r="G10" s="23"/>
      <c r="H10" s="24">
        <v>1</v>
      </c>
      <c r="I10" s="36">
        <v>0</v>
      </c>
      <c r="J10" s="97">
        <v>757.90210031964853</v>
      </c>
      <c r="K10" s="27">
        <v>0</v>
      </c>
      <c r="L10" s="27">
        <v>2.1320000000000002E-2</v>
      </c>
      <c r="M10" s="101">
        <v>98.908000000000001</v>
      </c>
      <c r="N10" s="28">
        <v>0.52876712328767128</v>
      </c>
      <c r="O10" s="28">
        <v>0.52876712328767128</v>
      </c>
      <c r="P10" s="37"/>
      <c r="Q10" s="2"/>
      <c r="R10" s="2"/>
      <c r="S10" s="2"/>
      <c r="T10" s="2"/>
      <c r="U10" s="2"/>
      <c r="V10" s="2"/>
    </row>
    <row r="11" spans="2:24" ht="42" customHeight="1" thickTop="1" thickBot="1" x14ac:dyDescent="0.25">
      <c r="B11" s="171"/>
      <c r="C11" s="171"/>
      <c r="D11" s="174"/>
      <c r="E11" s="174"/>
      <c r="F11" s="29">
        <v>44355</v>
      </c>
      <c r="G11" s="30"/>
      <c r="H11" s="31">
        <v>1</v>
      </c>
      <c r="I11" s="32">
        <v>0</v>
      </c>
      <c r="J11" s="33">
        <v>797.79165935357594</v>
      </c>
      <c r="K11" s="34">
        <v>9.0909097520661647E-2</v>
      </c>
      <c r="L11" s="34">
        <v>2.3239999999999997E-2</v>
      </c>
      <c r="M11" s="100">
        <v>98.247</v>
      </c>
      <c r="N11" s="35">
        <v>0.77808219178082194</v>
      </c>
      <c r="O11" s="35">
        <v>0.77808219178082194</v>
      </c>
      <c r="P11" s="2"/>
      <c r="Q11" s="2"/>
      <c r="R11" s="2"/>
      <c r="S11" s="2"/>
      <c r="T11" s="2"/>
      <c r="U11" s="2"/>
      <c r="V11" s="2"/>
    </row>
    <row r="12" spans="2:24" ht="42" customHeight="1" thickTop="1" thickBot="1" x14ac:dyDescent="0.25">
      <c r="B12" s="171"/>
      <c r="C12" s="171"/>
      <c r="D12" s="175" t="s">
        <v>71</v>
      </c>
      <c r="E12" s="175"/>
      <c r="F12" s="175"/>
      <c r="G12" s="175"/>
      <c r="H12" s="175"/>
      <c r="I12" s="175"/>
      <c r="J12" s="38">
        <v>3750.9504624532628</v>
      </c>
      <c r="K12" s="39"/>
      <c r="L12" s="40"/>
      <c r="M12" s="40"/>
      <c r="N12" s="41">
        <v>0.35962376259004741</v>
      </c>
      <c r="O12" s="41">
        <v>0.35962376259004741</v>
      </c>
      <c r="P12" s="2"/>
      <c r="Q12" s="2"/>
      <c r="R12" s="2"/>
      <c r="S12" s="2"/>
      <c r="T12" s="2"/>
      <c r="U12" s="2"/>
      <c r="V12" s="2"/>
    </row>
    <row r="13" spans="2:24" ht="42" customHeight="1" thickTop="1" thickBot="1" x14ac:dyDescent="0.25">
      <c r="B13" s="171"/>
      <c r="C13" s="171"/>
      <c r="D13" s="166" t="s">
        <v>57</v>
      </c>
      <c r="E13" s="167"/>
      <c r="F13" s="29">
        <v>44685</v>
      </c>
      <c r="G13" s="30" t="s">
        <v>2</v>
      </c>
      <c r="H13" s="31">
        <v>10</v>
      </c>
      <c r="I13" s="32">
        <v>7.0000000000000007E-2</v>
      </c>
      <c r="J13" s="33">
        <v>8905.0732638722675</v>
      </c>
      <c r="K13" s="34">
        <v>0</v>
      </c>
      <c r="L13" s="34">
        <v>2.7140000000000001E-2</v>
      </c>
      <c r="M13" s="100">
        <v>106.902</v>
      </c>
      <c r="N13" s="35">
        <v>1.6821917808219178</v>
      </c>
      <c r="O13" s="35">
        <v>1.6192267115575216</v>
      </c>
      <c r="P13" s="2"/>
      <c r="Q13" s="2"/>
      <c r="R13" s="2"/>
      <c r="S13" s="2"/>
      <c r="T13" s="2"/>
      <c r="U13" s="2"/>
      <c r="V13" s="2"/>
    </row>
    <row r="14" spans="2:24" ht="42" customHeight="1" thickTop="1" thickBot="1" x14ac:dyDescent="0.25">
      <c r="B14" s="171"/>
      <c r="C14" s="171"/>
      <c r="D14" s="168"/>
      <c r="E14" s="169"/>
      <c r="F14" s="22">
        <v>45497</v>
      </c>
      <c r="G14" s="23" t="s">
        <v>2</v>
      </c>
      <c r="H14" s="24">
        <v>16</v>
      </c>
      <c r="I14" s="25">
        <v>0.1</v>
      </c>
      <c r="J14" s="97">
        <v>6855.4846850584245</v>
      </c>
      <c r="K14" s="27">
        <v>0</v>
      </c>
      <c r="L14" s="27">
        <v>3.773E-2</v>
      </c>
      <c r="M14" s="101">
        <v>122.158</v>
      </c>
      <c r="N14" s="28">
        <v>3.9068493150684933</v>
      </c>
      <c r="O14" s="28">
        <v>3.4443020149662726</v>
      </c>
      <c r="P14" s="2"/>
      <c r="Q14" s="2"/>
      <c r="R14" s="2"/>
      <c r="S14" s="2"/>
      <c r="T14" s="2"/>
      <c r="U14" s="2"/>
      <c r="V14" s="37"/>
    </row>
    <row r="15" spans="2:24" ht="42" customHeight="1" thickTop="1" thickBot="1" x14ac:dyDescent="0.25">
      <c r="B15" s="171"/>
      <c r="C15" s="171"/>
      <c r="D15" s="168"/>
      <c r="E15" s="169"/>
      <c r="F15" s="29">
        <v>45987</v>
      </c>
      <c r="G15" s="30" t="s">
        <v>2</v>
      </c>
      <c r="H15" s="31">
        <v>8</v>
      </c>
      <c r="I15" s="32">
        <v>6.25E-2</v>
      </c>
      <c r="J15" s="33">
        <v>5306.067977172519</v>
      </c>
      <c r="K15" s="34">
        <v>0</v>
      </c>
      <c r="L15" s="34">
        <v>4.3230000000000005E-2</v>
      </c>
      <c r="M15" s="100">
        <v>108.84</v>
      </c>
      <c r="N15" s="35">
        <v>5.2493150684931509</v>
      </c>
      <c r="O15" s="35">
        <v>4.4706116895402959</v>
      </c>
      <c r="P15" s="2"/>
      <c r="Q15" s="2"/>
      <c r="R15" s="2"/>
      <c r="S15" s="2"/>
      <c r="T15" s="2"/>
      <c r="U15" s="2"/>
      <c r="V15" s="37"/>
    </row>
    <row r="16" spans="2:24" ht="42" customHeight="1" thickTop="1" thickBot="1" x14ac:dyDescent="0.25">
      <c r="B16" s="171"/>
      <c r="C16" s="171"/>
      <c r="D16" s="168"/>
      <c r="E16" s="169"/>
      <c r="F16" s="22">
        <v>46260</v>
      </c>
      <c r="G16" s="23" t="s">
        <v>2</v>
      </c>
      <c r="H16" s="24">
        <v>15</v>
      </c>
      <c r="I16" s="25">
        <v>7.4999999999999997E-2</v>
      </c>
      <c r="J16" s="97">
        <v>7653.214276216765</v>
      </c>
      <c r="K16" s="27">
        <v>0</v>
      </c>
      <c r="L16" s="27">
        <v>4.6390000000000001E-2</v>
      </c>
      <c r="M16" s="101">
        <v>114.66</v>
      </c>
      <c r="N16" s="28">
        <v>5.9972602739726026</v>
      </c>
      <c r="O16" s="28">
        <v>5.1107097483205761</v>
      </c>
      <c r="P16" s="2"/>
      <c r="S16" s="2"/>
      <c r="T16" s="2"/>
      <c r="U16" s="2"/>
      <c r="V16" s="2"/>
      <c r="W16" s="42"/>
    </row>
    <row r="17" spans="2:23" ht="42" customHeight="1" thickTop="1" thickBot="1" x14ac:dyDescent="0.25">
      <c r="B17" s="171"/>
      <c r="C17" s="171"/>
      <c r="D17" s="168"/>
      <c r="E17" s="169"/>
      <c r="F17" s="29">
        <v>46694</v>
      </c>
      <c r="G17" s="30" t="s">
        <v>2</v>
      </c>
      <c r="H17" s="31">
        <v>8</v>
      </c>
      <c r="I17" s="32">
        <v>5.7500000000000002E-2</v>
      </c>
      <c r="J17" s="33">
        <v>3048.7009557544716</v>
      </c>
      <c r="K17" s="34">
        <v>4.2779696407735268E-2</v>
      </c>
      <c r="L17" s="34">
        <v>5.1279999999999999E-2</v>
      </c>
      <c r="M17" s="100">
        <v>103.636</v>
      </c>
      <c r="N17" s="35">
        <v>7.1863013698630134</v>
      </c>
      <c r="O17" s="35">
        <v>5.8434838551129458</v>
      </c>
      <c r="P17" s="2"/>
      <c r="Q17" s="176" t="s">
        <v>70</v>
      </c>
      <c r="R17" s="177"/>
      <c r="S17" s="43"/>
      <c r="T17" s="44">
        <v>3750.9504624532628</v>
      </c>
      <c r="U17" s="45">
        <v>4.2194581770228626E-2</v>
      </c>
      <c r="V17" s="2"/>
      <c r="W17" s="42"/>
    </row>
    <row r="18" spans="2:23" ht="42" customHeight="1" thickTop="1" thickBot="1" x14ac:dyDescent="0.25">
      <c r="B18" s="171"/>
      <c r="C18" s="171"/>
      <c r="D18" s="168"/>
      <c r="E18" s="169"/>
      <c r="F18" s="22">
        <v>46871</v>
      </c>
      <c r="G18" s="23" t="s">
        <v>2</v>
      </c>
      <c r="H18" s="24">
        <v>16</v>
      </c>
      <c r="I18" s="25">
        <v>0.06</v>
      </c>
      <c r="J18" s="97">
        <v>8274.7334577888396</v>
      </c>
      <c r="K18" s="27">
        <v>0</v>
      </c>
      <c r="L18" s="27">
        <v>5.2400000000000002E-2</v>
      </c>
      <c r="M18" s="101">
        <v>104.65900000000001</v>
      </c>
      <c r="N18" s="28">
        <v>7.6712328767123283</v>
      </c>
      <c r="O18" s="28">
        <v>6.2859826300737733</v>
      </c>
      <c r="P18" s="2"/>
      <c r="Q18" s="178" t="s">
        <v>69</v>
      </c>
      <c r="R18" s="179"/>
      <c r="S18" s="46"/>
      <c r="T18" s="47">
        <v>56219.54180162643</v>
      </c>
      <c r="U18" s="48">
        <v>0.63241572432871607</v>
      </c>
      <c r="V18" s="2"/>
      <c r="W18" s="42"/>
    </row>
    <row r="19" spans="2:23" ht="42" customHeight="1" thickTop="1" thickBot="1" x14ac:dyDescent="0.25">
      <c r="B19" s="171"/>
      <c r="C19" s="171"/>
      <c r="D19" s="168"/>
      <c r="E19" s="169"/>
      <c r="F19" s="29">
        <v>47744</v>
      </c>
      <c r="G19" s="30" t="s">
        <v>2</v>
      </c>
      <c r="H19" s="31">
        <v>16</v>
      </c>
      <c r="I19" s="32">
        <v>7.7499999999999999E-2</v>
      </c>
      <c r="J19" s="33">
        <v>5305.0637701508886</v>
      </c>
      <c r="K19" s="34">
        <v>0</v>
      </c>
      <c r="L19" s="34">
        <v>5.7489999999999999E-2</v>
      </c>
      <c r="M19" s="100">
        <v>114.94799999999999</v>
      </c>
      <c r="N19" s="35">
        <v>10.063013698630137</v>
      </c>
      <c r="O19" s="35">
        <v>7.089183834504575</v>
      </c>
      <c r="P19" s="2"/>
      <c r="Q19" s="49" t="s">
        <v>33</v>
      </c>
      <c r="R19" s="43"/>
      <c r="S19" s="43"/>
      <c r="T19" s="44">
        <v>28926.003567520987</v>
      </c>
      <c r="U19" s="45">
        <v>0.32538969390105532</v>
      </c>
      <c r="V19" s="2"/>
    </row>
    <row r="20" spans="2:23" ht="42" customHeight="1" thickTop="1" thickBot="1" x14ac:dyDescent="0.25">
      <c r="B20" s="171"/>
      <c r="C20" s="171"/>
      <c r="D20" s="168"/>
      <c r="E20" s="169"/>
      <c r="F20" s="22">
        <v>48395</v>
      </c>
      <c r="G20" s="23" t="s">
        <v>2</v>
      </c>
      <c r="H20" s="24">
        <v>16</v>
      </c>
      <c r="I20" s="25">
        <v>7.0000000000000007E-2</v>
      </c>
      <c r="J20" s="97">
        <v>5736.2850828905584</v>
      </c>
      <c r="K20" s="27">
        <v>0</v>
      </c>
      <c r="L20" s="27">
        <v>6.234E-2</v>
      </c>
      <c r="M20" s="101">
        <v>106.246</v>
      </c>
      <c r="N20" s="28">
        <v>11.846575342465753</v>
      </c>
      <c r="O20" s="28">
        <v>8.4523627498961975</v>
      </c>
      <c r="P20" s="2"/>
      <c r="Q20" s="50" t="s">
        <v>4</v>
      </c>
      <c r="R20" s="50"/>
      <c r="S20" s="50"/>
      <c r="T20" s="51">
        <v>88896.495831600681</v>
      </c>
      <c r="U20" s="52">
        <v>1</v>
      </c>
      <c r="V20" s="2"/>
      <c r="W20" s="53"/>
    </row>
    <row r="21" spans="2:23" ht="42" customHeight="1" thickTop="1" thickBot="1" x14ac:dyDescent="0.25">
      <c r="B21" s="171"/>
      <c r="C21" s="171"/>
      <c r="D21" s="168"/>
      <c r="E21" s="169"/>
      <c r="F21" s="29">
        <v>49235</v>
      </c>
      <c r="G21" s="30" t="s">
        <v>2</v>
      </c>
      <c r="H21" s="31">
        <v>16</v>
      </c>
      <c r="I21" s="32">
        <v>7.2499999999999995E-2</v>
      </c>
      <c r="J21" s="33">
        <v>5134.9183327216924</v>
      </c>
      <c r="K21" s="34">
        <v>2.3587854130466452E-2</v>
      </c>
      <c r="L21" s="34">
        <v>6.5199999999999994E-2</v>
      </c>
      <c r="M21" s="100">
        <v>106.583</v>
      </c>
      <c r="N21" s="35">
        <v>14.147945205479452</v>
      </c>
      <c r="O21" s="35">
        <v>8.9368359254261112</v>
      </c>
      <c r="P21" s="2"/>
      <c r="Q21" s="54"/>
      <c r="R21" s="54"/>
      <c r="S21" s="54"/>
      <c r="T21" s="55"/>
      <c r="U21" s="56"/>
      <c r="V21" s="2"/>
      <c r="W21" s="53"/>
    </row>
    <row r="22" spans="2:23" ht="42" customHeight="1" thickTop="1" thickBot="1" x14ac:dyDescent="0.25">
      <c r="B22" s="171"/>
      <c r="C22" s="171"/>
      <c r="D22" s="180" t="s">
        <v>55</v>
      </c>
      <c r="E22" s="180"/>
      <c r="F22" s="180"/>
      <c r="G22" s="180"/>
      <c r="H22" s="180"/>
      <c r="I22" s="180"/>
      <c r="J22" s="38">
        <v>56219.54180162643</v>
      </c>
      <c r="K22" s="39"/>
      <c r="L22" s="40"/>
      <c r="M22" s="40"/>
      <c r="N22" s="41">
        <v>7.0240704886075456</v>
      </c>
      <c r="O22" s="41">
        <v>5.3838920017742744</v>
      </c>
      <c r="P22" s="103"/>
      <c r="Q22" s="125"/>
      <c r="R22" s="125"/>
      <c r="S22" s="125"/>
      <c r="T22" s="125"/>
      <c r="U22" s="126"/>
      <c r="V22" s="103"/>
      <c r="W22" s="139"/>
    </row>
    <row r="23" spans="2:23" ht="42" customHeight="1" thickTop="1" thickBot="1" x14ac:dyDescent="0.25">
      <c r="B23" s="171"/>
      <c r="C23" s="171"/>
      <c r="D23" s="166" t="s">
        <v>3</v>
      </c>
      <c r="E23" s="167"/>
      <c r="F23" s="29">
        <v>44265</v>
      </c>
      <c r="G23" s="30" t="s">
        <v>2</v>
      </c>
      <c r="H23" s="31">
        <v>10</v>
      </c>
      <c r="I23" s="32">
        <v>3.5000000000000003E-2</v>
      </c>
      <c r="J23" s="33">
        <v>2578.2844917667894</v>
      </c>
      <c r="K23" s="34">
        <v>0</v>
      </c>
      <c r="L23" s="34">
        <v>5.6000000000000008E-3</v>
      </c>
      <c r="M23" s="100">
        <v>101.529</v>
      </c>
      <c r="N23" s="35">
        <v>0.53150684931506853</v>
      </c>
      <c r="O23" s="35">
        <v>0.53150684931506842</v>
      </c>
      <c r="P23" s="77"/>
      <c r="Q23" s="181"/>
      <c r="R23" s="181"/>
      <c r="S23" s="181"/>
      <c r="T23" s="181"/>
      <c r="U23" s="181"/>
      <c r="V23" s="103"/>
      <c r="W23" s="139"/>
    </row>
    <row r="24" spans="2:23" ht="42" customHeight="1" thickTop="1" thickBot="1" x14ac:dyDescent="0.25">
      <c r="B24" s="171"/>
      <c r="C24" s="171"/>
      <c r="D24" s="168"/>
      <c r="E24" s="169"/>
      <c r="F24" s="22">
        <v>44980</v>
      </c>
      <c r="G24" s="23" t="s">
        <v>2</v>
      </c>
      <c r="H24" s="24">
        <v>17</v>
      </c>
      <c r="I24" s="25">
        <v>4.7500000000000001E-2</v>
      </c>
      <c r="J24" s="97">
        <v>7611.1486540893675</v>
      </c>
      <c r="K24" s="27">
        <v>0</v>
      </c>
      <c r="L24" s="27">
        <v>1.102E-2</v>
      </c>
      <c r="M24" s="101">
        <v>108.878</v>
      </c>
      <c r="N24" s="28">
        <v>2.4904109589041097</v>
      </c>
      <c r="O24" s="28">
        <v>2.3608188456085002</v>
      </c>
      <c r="P24" s="127"/>
      <c r="Q24" s="103"/>
      <c r="R24" s="103"/>
      <c r="S24" s="103"/>
      <c r="T24" s="103"/>
      <c r="U24" s="103"/>
      <c r="V24" s="103"/>
      <c r="W24" s="103"/>
    </row>
    <row r="25" spans="2:23" ht="42" customHeight="1" thickTop="1" thickBot="1" x14ac:dyDescent="0.25">
      <c r="B25" s="171"/>
      <c r="C25" s="171"/>
      <c r="D25" s="168"/>
      <c r="E25" s="169"/>
      <c r="F25" s="29">
        <v>45784</v>
      </c>
      <c r="G25" s="30" t="s">
        <v>2</v>
      </c>
      <c r="H25" s="31">
        <v>11</v>
      </c>
      <c r="I25" s="32">
        <v>3.5000000000000003E-2</v>
      </c>
      <c r="J25" s="33">
        <v>2867.4193540280503</v>
      </c>
      <c r="K25" s="34">
        <v>0</v>
      </c>
      <c r="L25" s="34">
        <v>1.374E-2</v>
      </c>
      <c r="M25" s="100">
        <v>109.571</v>
      </c>
      <c r="N25" s="35">
        <v>4.6931506849315072</v>
      </c>
      <c r="O25" s="35">
        <v>4.3813444639755792</v>
      </c>
      <c r="P25" s="128"/>
      <c r="Q25" s="103"/>
      <c r="R25" s="103"/>
      <c r="S25" s="103"/>
      <c r="T25" s="103"/>
      <c r="U25" s="103"/>
      <c r="V25" s="103"/>
      <c r="W25" s="103"/>
    </row>
    <row r="26" spans="2:23" ht="42" customHeight="1" thickTop="1" thickBot="1" x14ac:dyDescent="0.25">
      <c r="B26" s="171"/>
      <c r="C26" s="171"/>
      <c r="D26" s="168"/>
      <c r="E26" s="169"/>
      <c r="F26" s="22">
        <v>46463</v>
      </c>
      <c r="G26" s="23" t="s">
        <v>2</v>
      </c>
      <c r="H26" s="24">
        <v>11</v>
      </c>
      <c r="I26" s="25">
        <v>3.3000000000000002E-2</v>
      </c>
      <c r="J26" s="97">
        <v>4804.3222636063374</v>
      </c>
      <c r="K26" s="27">
        <v>0</v>
      </c>
      <c r="L26" s="27">
        <v>1.9089999999999999E-2</v>
      </c>
      <c r="M26" s="101">
        <v>108.473</v>
      </c>
      <c r="N26" s="28">
        <v>6.5534246575342463</v>
      </c>
      <c r="O26" s="28">
        <v>5.9461208598035844</v>
      </c>
      <c r="P26" s="103"/>
      <c r="Q26" s="128"/>
      <c r="R26" s="128"/>
      <c r="S26" s="128"/>
      <c r="T26" s="129"/>
      <c r="U26" s="130"/>
      <c r="V26" s="103"/>
      <c r="W26" s="103"/>
    </row>
    <row r="27" spans="2:23" ht="42" customHeight="1" thickTop="1" thickBot="1" x14ac:dyDescent="0.25">
      <c r="B27" s="171"/>
      <c r="C27" s="171"/>
      <c r="D27" s="168"/>
      <c r="E27" s="169"/>
      <c r="F27" s="29">
        <v>47226</v>
      </c>
      <c r="G27" s="30" t="s">
        <v>2</v>
      </c>
      <c r="H27" s="31">
        <v>10</v>
      </c>
      <c r="I27" s="32">
        <v>2.2499999999999999E-2</v>
      </c>
      <c r="J27" s="33">
        <v>411.05999885117984</v>
      </c>
      <c r="K27" s="34">
        <v>3.5883371314501616E-2</v>
      </c>
      <c r="L27" s="34">
        <v>2.5019999999999997E-2</v>
      </c>
      <c r="M27" s="100">
        <v>98.057000000000002</v>
      </c>
      <c r="N27" s="35">
        <v>8.6438356164383556</v>
      </c>
      <c r="O27" s="35">
        <v>7.876219535536471</v>
      </c>
      <c r="P27" s="131"/>
      <c r="Q27" s="103"/>
      <c r="R27" s="103"/>
      <c r="S27" s="103"/>
      <c r="T27" s="103"/>
      <c r="U27" s="103"/>
      <c r="V27" s="103"/>
      <c r="W27" s="103"/>
    </row>
    <row r="28" spans="2:23" ht="42" customHeight="1" thickTop="1" thickBot="1" x14ac:dyDescent="0.25">
      <c r="B28" s="171"/>
      <c r="C28" s="171"/>
      <c r="D28" s="168"/>
      <c r="E28" s="169"/>
      <c r="F28" s="22">
        <v>48663</v>
      </c>
      <c r="G28" s="23" t="s">
        <v>2</v>
      </c>
      <c r="H28" s="24">
        <v>20</v>
      </c>
      <c r="I28" s="25">
        <v>0.03</v>
      </c>
      <c r="J28" s="97">
        <v>3069.3367422095639</v>
      </c>
      <c r="K28" s="27">
        <v>0</v>
      </c>
      <c r="L28" s="27">
        <v>3.0950000000000002E-2</v>
      </c>
      <c r="M28" s="101">
        <v>99.012</v>
      </c>
      <c r="N28" s="28">
        <v>12.580821917808219</v>
      </c>
      <c r="O28" s="28">
        <v>10.514249975942558</v>
      </c>
      <c r="P28" s="103"/>
      <c r="Q28" s="103"/>
      <c r="R28" s="103"/>
      <c r="S28" s="103"/>
      <c r="T28" s="103"/>
      <c r="U28" s="103"/>
      <c r="V28" s="103"/>
      <c r="W28" s="103"/>
    </row>
    <row r="29" spans="2:23" ht="42" customHeight="1" thickTop="1" thickBot="1" x14ac:dyDescent="0.25">
      <c r="B29" s="171"/>
      <c r="C29" s="171"/>
      <c r="D29" s="168"/>
      <c r="E29" s="169"/>
      <c r="F29" s="29">
        <v>49403</v>
      </c>
      <c r="G29" s="30" t="s">
        <v>2</v>
      </c>
      <c r="H29" s="31">
        <v>20</v>
      </c>
      <c r="I29" s="32">
        <v>4.7500000000000001E-2</v>
      </c>
      <c r="J29" s="33">
        <v>4235.091624958116</v>
      </c>
      <c r="K29" s="34">
        <v>0</v>
      </c>
      <c r="L29" s="34">
        <v>3.1789999999999999E-2</v>
      </c>
      <c r="M29" s="100">
        <v>118.104</v>
      </c>
      <c r="N29" s="35">
        <v>14.608219178082193</v>
      </c>
      <c r="O29" s="35">
        <v>11.018763333780303</v>
      </c>
      <c r="P29" s="103"/>
      <c r="Q29" s="103"/>
      <c r="R29" s="103"/>
      <c r="S29" s="103"/>
      <c r="T29" s="103"/>
      <c r="U29" s="103"/>
      <c r="V29" s="103"/>
      <c r="W29" s="103"/>
    </row>
    <row r="30" spans="2:23" ht="42" customHeight="1" thickTop="1" thickBot="1" x14ac:dyDescent="0.25">
      <c r="B30" s="171"/>
      <c r="C30" s="171"/>
      <c r="D30" s="168"/>
      <c r="E30" s="169"/>
      <c r="F30" s="22">
        <v>50096</v>
      </c>
      <c r="G30" s="23" t="s">
        <v>2</v>
      </c>
      <c r="H30" s="24">
        <v>18</v>
      </c>
      <c r="I30" s="25">
        <v>3.7499999999999999E-2</v>
      </c>
      <c r="J30" s="97">
        <v>2168.6176772772965</v>
      </c>
      <c r="K30" s="27">
        <v>2.5318000842042953E-3</v>
      </c>
      <c r="L30" s="27">
        <v>3.3439999999999998E-2</v>
      </c>
      <c r="M30" s="101">
        <v>105.066</v>
      </c>
      <c r="N30" s="28">
        <v>16.506849315068493</v>
      </c>
      <c r="O30" s="28">
        <v>12.481917115629754</v>
      </c>
      <c r="P30" s="103"/>
      <c r="Q30" s="103"/>
      <c r="R30" s="103"/>
      <c r="S30" s="103"/>
      <c r="T30" s="103"/>
      <c r="U30" s="103"/>
      <c r="V30" s="103"/>
      <c r="W30" s="103"/>
    </row>
    <row r="31" spans="2:23" ht="42" customHeight="1" thickTop="1" thickBot="1" x14ac:dyDescent="0.25">
      <c r="B31" s="171"/>
      <c r="C31" s="171"/>
      <c r="D31" s="168"/>
      <c r="E31" s="169"/>
      <c r="F31" s="29">
        <v>54590</v>
      </c>
      <c r="G31" s="30" t="s">
        <v>2</v>
      </c>
      <c r="H31" s="31">
        <v>32</v>
      </c>
      <c r="I31" s="32">
        <v>3.7499999999999999E-2</v>
      </c>
      <c r="J31" s="33">
        <v>1180.722760734287</v>
      </c>
      <c r="K31" s="34">
        <v>6.2229926010484889E-3</v>
      </c>
      <c r="L31" s="34">
        <v>3.644E-2</v>
      </c>
      <c r="M31" s="100">
        <v>101.86799999999999</v>
      </c>
      <c r="N31" s="35">
        <v>28.81917808219178</v>
      </c>
      <c r="O31" s="35">
        <v>18.061254633709343</v>
      </c>
      <c r="P31" s="103"/>
      <c r="Q31" s="103"/>
      <c r="R31" s="103"/>
      <c r="S31" s="103"/>
      <c r="T31" s="103"/>
      <c r="U31" s="103"/>
      <c r="V31" s="103"/>
      <c r="W31" s="103"/>
    </row>
    <row r="32" spans="2:23" ht="42" customHeight="1" thickTop="1" x14ac:dyDescent="0.2">
      <c r="B32" s="171"/>
      <c r="C32" s="171"/>
      <c r="D32" s="159" t="s">
        <v>68</v>
      </c>
      <c r="E32" s="159"/>
      <c r="F32" s="159"/>
      <c r="G32" s="159"/>
      <c r="H32" s="159"/>
      <c r="I32" s="159"/>
      <c r="J32" s="38">
        <v>28926.003567520987</v>
      </c>
      <c r="K32" s="57"/>
      <c r="L32" s="57"/>
      <c r="M32" s="58"/>
      <c r="N32" s="41">
        <v>8.2668462603176067</v>
      </c>
      <c r="O32" s="41">
        <v>6.6043633283767882</v>
      </c>
      <c r="P32" s="103"/>
      <c r="Q32" s="103"/>
      <c r="R32" s="103"/>
      <c r="S32" s="103"/>
      <c r="T32" s="103"/>
      <c r="U32" s="103"/>
      <c r="V32" s="103"/>
      <c r="W32" s="103"/>
    </row>
    <row r="33" spans="1:23" ht="42" customHeight="1" x14ac:dyDescent="0.2">
      <c r="B33" s="171"/>
      <c r="C33" s="171"/>
      <c r="D33" s="160" t="s">
        <v>67</v>
      </c>
      <c r="E33" s="160"/>
      <c r="F33" s="160"/>
      <c r="G33" s="160"/>
      <c r="H33" s="160"/>
      <c r="I33" s="160"/>
      <c r="J33" s="38">
        <v>85145.54536914741</v>
      </c>
      <c r="K33" s="57"/>
      <c r="L33" s="57"/>
      <c r="M33" s="58"/>
      <c r="N33" s="59"/>
      <c r="O33" s="59"/>
      <c r="P33" s="103"/>
      <c r="Q33" s="132"/>
      <c r="R33" s="132"/>
      <c r="S33" s="132"/>
      <c r="T33" s="103"/>
      <c r="U33" s="103"/>
      <c r="V33" s="103"/>
      <c r="W33" s="103"/>
    </row>
    <row r="34" spans="1:23" ht="42" customHeight="1" x14ac:dyDescent="0.2">
      <c r="B34" s="171"/>
      <c r="C34" s="171"/>
      <c r="D34" s="160" t="s">
        <v>4</v>
      </c>
      <c r="E34" s="160"/>
      <c r="F34" s="160"/>
      <c r="G34" s="160"/>
      <c r="H34" s="160"/>
      <c r="I34" s="160"/>
      <c r="J34" s="38">
        <v>88896.495831600667</v>
      </c>
      <c r="K34" s="57"/>
      <c r="L34" s="57"/>
      <c r="M34" s="58"/>
      <c r="N34" s="59"/>
      <c r="O34" s="60"/>
      <c r="P34" s="103"/>
      <c r="Q34" s="103"/>
      <c r="R34" s="103"/>
      <c r="S34" s="132"/>
      <c r="T34" s="103"/>
      <c r="U34" s="103"/>
      <c r="V34" s="103"/>
      <c r="W34" s="103"/>
    </row>
    <row r="35" spans="1:23" ht="32.25" hidden="1" customHeight="1" x14ac:dyDescent="0.2">
      <c r="B35" s="21" t="s">
        <v>66</v>
      </c>
      <c r="C35" s="21"/>
      <c r="D35" s="21" t="s">
        <v>65</v>
      </c>
      <c r="E35" s="21"/>
      <c r="F35" s="21" t="s">
        <v>64</v>
      </c>
      <c r="G35" s="21"/>
      <c r="H35" s="21" t="s">
        <v>63</v>
      </c>
      <c r="I35" s="21" t="s">
        <v>62</v>
      </c>
      <c r="J35" s="21" t="s">
        <v>61</v>
      </c>
      <c r="K35" s="21"/>
      <c r="L35" s="21" t="s">
        <v>60</v>
      </c>
      <c r="M35" s="21" t="s">
        <v>59</v>
      </c>
      <c r="N35" s="21" t="s">
        <v>58</v>
      </c>
      <c r="O35" s="21"/>
      <c r="P35" s="103"/>
      <c r="Q35" s="133"/>
      <c r="R35" s="103"/>
      <c r="S35" s="103"/>
      <c r="T35" s="103"/>
      <c r="U35" s="134"/>
      <c r="V35" s="103"/>
      <c r="W35" s="103"/>
    </row>
    <row r="36" spans="1:23" ht="66.75" hidden="1" customHeight="1" x14ac:dyDescent="0.2">
      <c r="B36" s="161"/>
      <c r="C36" s="161"/>
      <c r="D36" s="162" t="s">
        <v>57</v>
      </c>
      <c r="E36" s="163"/>
      <c r="F36" s="164" t="s">
        <v>56</v>
      </c>
      <c r="G36" s="165"/>
      <c r="H36" s="24">
        <v>2</v>
      </c>
      <c r="I36" s="36">
        <v>5.5E-2</v>
      </c>
      <c r="J36" s="147">
        <v>0</v>
      </c>
      <c r="K36" s="147"/>
      <c r="L36" s="27">
        <v>0</v>
      </c>
      <c r="M36" s="28">
        <v>0</v>
      </c>
      <c r="N36" s="28">
        <v>0</v>
      </c>
      <c r="O36" s="28"/>
      <c r="P36" s="103"/>
      <c r="Q36" s="135"/>
      <c r="R36" s="136"/>
      <c r="S36" s="136"/>
      <c r="T36" s="136"/>
      <c r="U36" s="137"/>
      <c r="V36" s="103"/>
      <c r="W36" s="103"/>
    </row>
    <row r="37" spans="1:23" ht="42" hidden="1" customHeight="1" x14ac:dyDescent="0.2">
      <c r="B37" s="61" t="s">
        <v>55</v>
      </c>
      <c r="C37" s="61"/>
      <c r="D37" s="62"/>
      <c r="E37" s="62"/>
      <c r="F37" s="62"/>
      <c r="G37" s="62"/>
      <c r="H37" s="62"/>
      <c r="I37" s="62"/>
      <c r="J37" s="62"/>
      <c r="K37" s="62"/>
      <c r="L37" s="62"/>
      <c r="M37" s="62"/>
      <c r="N37" s="62"/>
      <c r="O37" s="62"/>
      <c r="P37" s="103"/>
      <c r="Q37" s="103"/>
      <c r="R37" s="103"/>
      <c r="S37" s="103"/>
      <c r="T37" s="103"/>
      <c r="U37" s="103"/>
      <c r="V37" s="103"/>
      <c r="W37" s="103"/>
    </row>
    <row r="38" spans="1:23" ht="42" hidden="1" customHeight="1" x14ac:dyDescent="0.2">
      <c r="B38" s="63"/>
      <c r="C38" s="63"/>
      <c r="D38" s="62"/>
      <c r="E38" s="62"/>
      <c r="F38" s="62"/>
      <c r="G38" s="62"/>
      <c r="H38" s="62"/>
      <c r="I38" s="62"/>
      <c r="J38" s="62"/>
      <c r="K38" s="62"/>
      <c r="L38" s="62"/>
      <c r="M38" s="62"/>
      <c r="N38" s="62"/>
      <c r="O38" s="62"/>
      <c r="P38" s="128"/>
      <c r="Q38" s="103"/>
      <c r="R38" s="103"/>
      <c r="S38" s="103"/>
      <c r="T38" s="103"/>
      <c r="U38" s="138"/>
      <c r="V38" s="103"/>
      <c r="W38" s="103"/>
    </row>
    <row r="39" spans="1:23" ht="18" x14ac:dyDescent="0.2">
      <c r="A39" s="103"/>
      <c r="B39" s="103"/>
      <c r="C39" s="103"/>
      <c r="D39" s="104"/>
      <c r="E39" s="104"/>
      <c r="F39" s="104"/>
      <c r="G39" s="104"/>
      <c r="H39" s="104"/>
      <c r="I39" s="104"/>
      <c r="J39" s="104"/>
      <c r="K39" s="104"/>
      <c r="L39" s="104"/>
      <c r="M39" s="104"/>
      <c r="N39" s="104"/>
      <c r="O39" s="104"/>
      <c r="P39" s="103"/>
      <c r="Q39" s="103"/>
      <c r="R39" s="103"/>
      <c r="S39" s="103"/>
      <c r="T39" s="103"/>
      <c r="U39" s="105"/>
      <c r="V39" s="103"/>
      <c r="W39" s="103"/>
    </row>
    <row r="40" spans="1:23" ht="18" customHeight="1" x14ac:dyDescent="0.2">
      <c r="A40" s="103"/>
      <c r="B40" s="103"/>
      <c r="C40" s="103"/>
      <c r="D40" s="103"/>
      <c r="E40" s="103"/>
      <c r="F40" s="103"/>
      <c r="G40" s="103"/>
      <c r="H40" s="103"/>
      <c r="I40" s="103"/>
      <c r="J40" s="103"/>
      <c r="K40" s="103"/>
      <c r="L40" s="106"/>
      <c r="M40" s="103"/>
      <c r="N40" s="105"/>
      <c r="O40" s="103"/>
      <c r="P40" s="104"/>
      <c r="Q40" s="103"/>
      <c r="R40" s="103"/>
      <c r="S40" s="103"/>
      <c r="T40" s="103"/>
      <c r="U40" s="104"/>
      <c r="V40" s="103"/>
      <c r="W40" s="103"/>
    </row>
    <row r="41" spans="1:23" ht="18" x14ac:dyDescent="0.2">
      <c r="A41" s="103"/>
      <c r="B41" s="103"/>
      <c r="C41" s="103"/>
      <c r="D41" s="103"/>
      <c r="E41" s="103"/>
      <c r="F41" s="103"/>
      <c r="G41" s="103"/>
      <c r="H41" s="103"/>
      <c r="I41" s="103"/>
      <c r="J41" s="103"/>
      <c r="K41" s="103"/>
      <c r="L41" s="106"/>
      <c r="M41" s="103"/>
      <c r="N41" s="103"/>
      <c r="O41" s="103"/>
      <c r="P41" s="107"/>
      <c r="Q41" s="103"/>
      <c r="R41" s="103"/>
      <c r="S41" s="103"/>
      <c r="T41" s="103"/>
      <c r="U41" s="107"/>
      <c r="V41" s="103"/>
      <c r="W41" s="103"/>
    </row>
    <row r="42" spans="1:23" ht="19.5" customHeight="1" x14ac:dyDescent="0.2">
      <c r="A42" s="103"/>
      <c r="B42" s="103"/>
      <c r="C42" s="103"/>
      <c r="D42" s="103"/>
      <c r="E42" s="103"/>
      <c r="F42" s="103"/>
      <c r="G42" s="103"/>
      <c r="H42" s="103"/>
      <c r="I42" s="103"/>
      <c r="J42" s="103"/>
      <c r="K42" s="103"/>
      <c r="L42" s="106"/>
      <c r="M42" s="103"/>
      <c r="N42" s="103"/>
      <c r="O42" s="103"/>
      <c r="P42" s="103"/>
      <c r="Q42" s="103"/>
      <c r="R42" s="103"/>
      <c r="S42" s="103"/>
      <c r="T42" s="103"/>
      <c r="U42" s="103"/>
      <c r="V42" s="103"/>
      <c r="W42" s="103"/>
    </row>
    <row r="43" spans="1:23" ht="18" customHeight="1" x14ac:dyDescent="0.2">
      <c r="A43" s="103"/>
      <c r="B43" s="103"/>
      <c r="C43" s="103"/>
      <c r="D43" s="103"/>
      <c r="E43" s="103"/>
      <c r="F43" s="103"/>
      <c r="G43" s="103"/>
      <c r="H43" s="103"/>
      <c r="I43" s="103"/>
      <c r="J43" s="103"/>
      <c r="K43" s="103"/>
      <c r="L43" s="106"/>
      <c r="M43" s="103"/>
      <c r="N43" s="103"/>
      <c r="O43" s="103"/>
      <c r="P43" s="103"/>
      <c r="Q43" s="103"/>
      <c r="R43" s="103"/>
      <c r="S43" s="103"/>
      <c r="T43" s="103"/>
      <c r="U43" s="103"/>
      <c r="V43" s="103"/>
      <c r="W43" s="103"/>
    </row>
    <row r="44" spans="1:23" ht="18" x14ac:dyDescent="0.2">
      <c r="A44" s="103"/>
      <c r="B44" s="103"/>
      <c r="C44" s="103"/>
      <c r="D44" s="103"/>
      <c r="E44" s="103"/>
      <c r="F44" s="103"/>
      <c r="G44" s="103"/>
      <c r="H44" s="103"/>
      <c r="I44" s="103"/>
      <c r="J44" s="103"/>
      <c r="K44" s="103"/>
      <c r="L44" s="106"/>
      <c r="M44" s="103"/>
      <c r="N44" s="103"/>
      <c r="O44" s="103"/>
      <c r="P44" s="103"/>
      <c r="Q44" s="103"/>
      <c r="R44" s="103"/>
      <c r="S44" s="103"/>
      <c r="T44" s="107"/>
      <c r="U44" s="107"/>
      <c r="V44" s="103"/>
      <c r="W44" s="103"/>
    </row>
    <row r="45" spans="1:23" ht="20.25" customHeight="1" x14ac:dyDescent="0.2">
      <c r="A45" s="103"/>
      <c r="B45" s="103"/>
      <c r="C45" s="103"/>
      <c r="D45" s="103"/>
      <c r="E45" s="103"/>
      <c r="F45" s="103"/>
      <c r="G45" s="103"/>
      <c r="H45" s="103"/>
      <c r="I45" s="103"/>
      <c r="J45" s="103"/>
      <c r="K45" s="103"/>
      <c r="L45" s="106"/>
      <c r="M45" s="103"/>
      <c r="N45" s="103"/>
      <c r="O45" s="103"/>
      <c r="P45" s="103"/>
      <c r="Q45" s="103"/>
      <c r="R45" s="103"/>
      <c r="S45" s="103"/>
      <c r="T45" s="103"/>
      <c r="U45" s="103"/>
      <c r="V45" s="103"/>
      <c r="W45" s="103"/>
    </row>
    <row r="46" spans="1:23" ht="18" x14ac:dyDescent="0.2">
      <c r="A46" s="103"/>
      <c r="B46" s="103"/>
      <c r="C46" s="103"/>
      <c r="D46" s="103"/>
      <c r="E46" s="103"/>
      <c r="F46" s="103"/>
      <c r="G46" s="103"/>
      <c r="H46" s="103"/>
      <c r="I46" s="103"/>
      <c r="J46" s="103"/>
      <c r="K46" s="103"/>
      <c r="L46" s="106"/>
      <c r="M46" s="103"/>
      <c r="N46" s="103"/>
      <c r="O46" s="103"/>
      <c r="P46" s="103"/>
      <c r="Q46" s="103"/>
      <c r="R46" s="103"/>
      <c r="S46" s="103"/>
      <c r="T46" s="103"/>
      <c r="U46" s="108"/>
      <c r="V46" s="103"/>
      <c r="W46" s="103"/>
    </row>
    <row r="47" spans="1:23" ht="18" x14ac:dyDescent="0.2">
      <c r="A47" s="103"/>
      <c r="B47" s="104"/>
      <c r="C47" s="104"/>
      <c r="D47" s="104"/>
      <c r="E47" s="104"/>
      <c r="F47" s="104"/>
      <c r="G47" s="104"/>
      <c r="H47" s="104"/>
      <c r="I47" s="104"/>
      <c r="J47" s="109"/>
      <c r="K47" s="110"/>
      <c r="L47" s="111"/>
      <c r="M47" s="112"/>
      <c r="N47" s="110"/>
      <c r="O47" s="103"/>
      <c r="P47" s="103"/>
      <c r="Q47" s="103"/>
      <c r="R47" s="103"/>
      <c r="S47" s="103"/>
      <c r="T47" s="103"/>
      <c r="U47" s="103"/>
      <c r="V47" s="103"/>
      <c r="W47" s="103"/>
    </row>
    <row r="48" spans="1:23" ht="19.5" customHeight="1" x14ac:dyDescent="0.2">
      <c r="A48" s="103"/>
      <c r="B48" s="104"/>
      <c r="C48" s="104"/>
      <c r="D48" s="104"/>
      <c r="E48" s="104"/>
      <c r="F48" s="103"/>
      <c r="G48" s="103"/>
      <c r="H48" s="103"/>
      <c r="I48" s="103"/>
      <c r="J48" s="103"/>
      <c r="K48" s="103"/>
      <c r="L48" s="106"/>
      <c r="M48" s="103"/>
      <c r="N48" s="103"/>
      <c r="O48" s="103"/>
      <c r="P48" s="103"/>
      <c r="Q48" s="103"/>
      <c r="R48" s="103"/>
      <c r="S48" s="103"/>
      <c r="T48" s="103"/>
      <c r="U48" s="103"/>
      <c r="V48" s="103"/>
      <c r="W48" s="103"/>
    </row>
    <row r="49" spans="1:24" ht="18" x14ac:dyDescent="0.2">
      <c r="A49" s="103"/>
      <c r="B49" s="103"/>
      <c r="C49" s="103"/>
      <c r="D49" s="103"/>
      <c r="E49" s="103"/>
      <c r="F49" s="103"/>
      <c r="G49" s="103"/>
      <c r="H49" s="103"/>
      <c r="I49" s="103"/>
      <c r="J49" s="103"/>
      <c r="K49" s="103"/>
      <c r="L49" s="113"/>
      <c r="M49" s="103"/>
      <c r="N49" s="103"/>
      <c r="O49" s="103"/>
      <c r="P49" s="103"/>
      <c r="Q49" s="103"/>
      <c r="R49" s="103"/>
      <c r="S49" s="103"/>
      <c r="T49" s="103"/>
      <c r="U49" s="103"/>
      <c r="V49" s="103"/>
      <c r="W49" s="103"/>
    </row>
    <row r="50" spans="1:24" ht="19.5" customHeight="1" x14ac:dyDescent="0.2">
      <c r="A50" s="103"/>
      <c r="B50" s="103"/>
      <c r="C50" s="103"/>
      <c r="D50" s="103"/>
      <c r="E50" s="103"/>
      <c r="F50" s="103"/>
      <c r="G50" s="104"/>
      <c r="H50" s="103"/>
      <c r="I50" s="103"/>
      <c r="J50" s="103"/>
      <c r="K50" s="103"/>
      <c r="L50" s="106"/>
      <c r="M50" s="103"/>
      <c r="N50" s="103"/>
      <c r="O50" s="103"/>
      <c r="P50" s="103"/>
      <c r="Q50" s="103"/>
      <c r="R50" s="103"/>
      <c r="S50" s="103"/>
      <c r="T50" s="103"/>
      <c r="U50" s="103"/>
      <c r="V50" s="103"/>
      <c r="W50" s="103"/>
    </row>
    <row r="51" spans="1:24" ht="23.25" customHeight="1" x14ac:dyDescent="0.2">
      <c r="A51" s="103"/>
      <c r="B51" s="103"/>
      <c r="C51" s="103"/>
      <c r="D51" s="103"/>
      <c r="E51" s="103"/>
      <c r="F51" s="103"/>
      <c r="G51" s="114"/>
      <c r="H51" s="103"/>
      <c r="I51" s="103"/>
      <c r="J51" s="103"/>
      <c r="K51" s="103"/>
      <c r="L51" s="106"/>
      <c r="M51" s="103"/>
      <c r="N51" s="103"/>
      <c r="O51" s="103"/>
      <c r="P51" s="103"/>
      <c r="Q51" s="103"/>
      <c r="R51" s="103"/>
      <c r="S51" s="103"/>
      <c r="T51" s="103"/>
      <c r="U51" s="103"/>
      <c r="V51" s="103"/>
      <c r="W51" s="103"/>
    </row>
    <row r="52" spans="1:24" ht="18" x14ac:dyDescent="0.2">
      <c r="A52" s="103"/>
      <c r="B52" s="103"/>
      <c r="C52" s="103"/>
      <c r="D52" s="103"/>
      <c r="E52" s="103"/>
      <c r="F52" s="103"/>
      <c r="G52" s="114"/>
      <c r="H52" s="103"/>
      <c r="I52" s="103"/>
      <c r="J52" s="103"/>
      <c r="K52" s="103"/>
      <c r="L52" s="106"/>
      <c r="M52" s="103"/>
      <c r="N52" s="103"/>
      <c r="O52" s="103"/>
      <c r="P52" s="103"/>
      <c r="Q52" s="103"/>
      <c r="R52" s="103"/>
      <c r="S52" s="103"/>
      <c r="T52" s="103"/>
      <c r="U52" s="103"/>
      <c r="V52" s="103"/>
      <c r="W52" s="103"/>
    </row>
    <row r="53" spans="1:24" ht="18" customHeight="1" x14ac:dyDescent="0.2">
      <c r="A53" s="103"/>
      <c r="B53" s="103"/>
      <c r="C53" s="103"/>
      <c r="D53" s="103"/>
      <c r="E53" s="103"/>
      <c r="F53" s="103"/>
      <c r="G53" s="114"/>
      <c r="H53" s="103"/>
      <c r="I53" s="103"/>
      <c r="J53" s="103"/>
      <c r="K53" s="103"/>
      <c r="L53" s="106"/>
      <c r="M53" s="103"/>
      <c r="N53" s="103"/>
      <c r="O53" s="103"/>
      <c r="P53" s="103"/>
      <c r="Q53" s="103"/>
      <c r="R53" s="103"/>
      <c r="S53" s="103"/>
      <c r="T53" s="103"/>
      <c r="U53" s="103"/>
      <c r="V53" s="103"/>
      <c r="W53" s="103"/>
    </row>
    <row r="54" spans="1:24" ht="18" customHeight="1" x14ac:dyDescent="0.2">
      <c r="A54" s="103"/>
      <c r="B54" s="103"/>
      <c r="C54" s="103"/>
      <c r="D54" s="103"/>
      <c r="E54" s="103"/>
      <c r="F54" s="103"/>
      <c r="G54" s="114"/>
      <c r="H54" s="103"/>
      <c r="I54" s="103"/>
      <c r="J54" s="103"/>
      <c r="K54" s="103"/>
      <c r="L54" s="106"/>
      <c r="M54" s="103"/>
      <c r="N54" s="103"/>
      <c r="O54" s="103"/>
      <c r="P54" s="103"/>
      <c r="Q54" s="103"/>
      <c r="R54" s="103"/>
      <c r="S54" s="103"/>
      <c r="T54" s="103"/>
      <c r="U54" s="103"/>
      <c r="V54" s="103"/>
      <c r="W54" s="103"/>
    </row>
    <row r="55" spans="1:24" ht="21.75" customHeight="1" x14ac:dyDescent="0.2">
      <c r="A55" s="103"/>
      <c r="B55" s="103"/>
      <c r="C55" s="103"/>
      <c r="D55" s="103"/>
      <c r="E55" s="103"/>
      <c r="F55" s="103"/>
      <c r="G55" s="114"/>
      <c r="H55" s="115"/>
      <c r="I55" s="103"/>
      <c r="J55" s="103"/>
      <c r="K55" s="103"/>
      <c r="L55" s="106"/>
      <c r="M55" s="103"/>
      <c r="N55" s="103"/>
      <c r="O55" s="103"/>
      <c r="P55" s="103"/>
      <c r="Q55" s="103"/>
      <c r="R55" s="103"/>
      <c r="S55" s="103"/>
      <c r="T55" s="103"/>
      <c r="U55" s="103"/>
      <c r="V55" s="103"/>
      <c r="W55" s="103"/>
    </row>
    <row r="56" spans="1:24" ht="27.75" customHeight="1" x14ac:dyDescent="0.2">
      <c r="A56" s="103"/>
      <c r="B56" s="103"/>
      <c r="C56" s="103"/>
      <c r="D56" s="103"/>
      <c r="E56" s="103"/>
      <c r="F56" s="103"/>
      <c r="G56" s="114"/>
      <c r="H56" s="103"/>
      <c r="I56" s="103"/>
      <c r="J56" s="103"/>
      <c r="K56" s="103"/>
      <c r="L56" s="113"/>
      <c r="M56" s="103"/>
      <c r="N56" s="103"/>
      <c r="O56" s="103"/>
      <c r="P56" s="103"/>
      <c r="Q56" s="103"/>
      <c r="R56" s="103"/>
      <c r="S56" s="103"/>
      <c r="T56" s="103"/>
      <c r="U56" s="103"/>
      <c r="V56" s="103"/>
      <c r="W56" s="103"/>
    </row>
    <row r="57" spans="1:24" ht="23.25" customHeight="1" x14ac:dyDescent="0.2">
      <c r="A57" s="103"/>
      <c r="B57" s="103"/>
      <c r="C57" s="103"/>
      <c r="D57" s="103"/>
      <c r="E57" s="103"/>
      <c r="F57" s="103"/>
      <c r="G57" s="114"/>
      <c r="H57" s="103"/>
      <c r="I57" s="103"/>
      <c r="J57" s="103"/>
      <c r="K57" s="103"/>
      <c r="L57" s="113"/>
      <c r="M57" s="103"/>
      <c r="N57" s="103"/>
      <c r="O57" s="103"/>
      <c r="P57" s="103"/>
      <c r="Q57" s="103"/>
      <c r="R57" s="103"/>
      <c r="S57" s="103"/>
      <c r="T57" s="103"/>
      <c r="U57" s="103"/>
      <c r="V57" s="103"/>
      <c r="W57" s="103"/>
      <c r="X57" s="64"/>
    </row>
    <row r="58" spans="1:24" ht="37.5" customHeight="1" thickBot="1" x14ac:dyDescent="0.25">
      <c r="B58" s="65"/>
      <c r="C58" s="65"/>
      <c r="D58" s="66"/>
      <c r="E58" s="66">
        <v>2020</v>
      </c>
      <c r="F58" s="66">
        <v>2021</v>
      </c>
      <c r="G58" s="66">
        <v>2022</v>
      </c>
      <c r="H58" s="66">
        <v>2023</v>
      </c>
      <c r="I58" s="66">
        <v>2024</v>
      </c>
      <c r="J58" s="66">
        <v>2025</v>
      </c>
      <c r="K58" s="66">
        <v>2026</v>
      </c>
      <c r="L58" s="66">
        <v>2027</v>
      </c>
      <c r="M58" s="66">
        <v>2028</v>
      </c>
      <c r="N58" s="66">
        <v>2029</v>
      </c>
      <c r="O58" s="66">
        <v>2030</v>
      </c>
      <c r="P58" s="66">
        <v>2032</v>
      </c>
      <c r="Q58" s="66">
        <v>2033</v>
      </c>
      <c r="R58" s="66">
        <v>2034</v>
      </c>
      <c r="S58" s="66">
        <v>2035</v>
      </c>
      <c r="T58" s="66">
        <v>2037</v>
      </c>
      <c r="U58" s="66">
        <v>2049</v>
      </c>
      <c r="V58" s="66" t="s">
        <v>5</v>
      </c>
    </row>
    <row r="59" spans="1:24" s="67" customFormat="1" ht="58.5" customHeight="1" thickTop="1" thickBot="1" x14ac:dyDescent="0.25">
      <c r="B59" s="148" t="s">
        <v>84</v>
      </c>
      <c r="C59" s="148"/>
      <c r="D59" s="148"/>
      <c r="E59" s="97">
        <v>2195.2567027800383</v>
      </c>
      <c r="F59" s="97">
        <v>1555.6937596732243</v>
      </c>
      <c r="G59" s="97">
        <v>8905.0732638722675</v>
      </c>
      <c r="H59" s="97"/>
      <c r="I59" s="97">
        <v>6855.4846850584245</v>
      </c>
      <c r="J59" s="97">
        <v>5306.067977172519</v>
      </c>
      <c r="K59" s="97">
        <v>7653.214276216765</v>
      </c>
      <c r="L59" s="97">
        <v>3048.7009557544716</v>
      </c>
      <c r="M59" s="97">
        <v>8274.7334577888396</v>
      </c>
      <c r="N59" s="97"/>
      <c r="O59" s="97">
        <v>5305.0637701508886</v>
      </c>
      <c r="P59" s="97">
        <v>5736.2850828905584</v>
      </c>
      <c r="Q59" s="97"/>
      <c r="R59" s="97">
        <v>5134.9183327216924</v>
      </c>
      <c r="S59" s="97"/>
      <c r="T59" s="97"/>
      <c r="U59" s="97"/>
      <c r="V59" s="68">
        <v>59970.492264079679</v>
      </c>
      <c r="W59" s="1"/>
      <c r="X59" s="1"/>
    </row>
    <row r="60" spans="1:24" s="67" customFormat="1" ht="57" customHeight="1" thickTop="1" thickBot="1" x14ac:dyDescent="0.25">
      <c r="B60" s="149" t="s">
        <v>33</v>
      </c>
      <c r="C60" s="149"/>
      <c r="D60" s="149"/>
      <c r="E60" s="33"/>
      <c r="F60" s="33">
        <v>2578.2844917667894</v>
      </c>
      <c r="G60" s="33"/>
      <c r="H60" s="33">
        <v>7611.1486540893675</v>
      </c>
      <c r="I60" s="33"/>
      <c r="J60" s="33">
        <v>2867.4193540280503</v>
      </c>
      <c r="K60" s="33"/>
      <c r="L60" s="33">
        <v>4804.3222636063374</v>
      </c>
      <c r="M60" s="33"/>
      <c r="N60" s="33">
        <v>411.05999885117984</v>
      </c>
      <c r="O60" s="33"/>
      <c r="P60" s="33"/>
      <c r="Q60" s="33">
        <v>3069.3367422095639</v>
      </c>
      <c r="R60" s="33"/>
      <c r="S60" s="33">
        <v>4235.091624958116</v>
      </c>
      <c r="T60" s="33">
        <v>2168.6176772772965</v>
      </c>
      <c r="U60" s="33">
        <v>1180.722760734287</v>
      </c>
      <c r="V60" s="69">
        <v>28926.003567520987</v>
      </c>
      <c r="W60" s="1"/>
      <c r="X60" s="1"/>
    </row>
    <row r="61" spans="1:24" s="67" customFormat="1" ht="57" hidden="1" customHeight="1" x14ac:dyDescent="0.2">
      <c r="B61" s="70" t="s">
        <v>54</v>
      </c>
      <c r="C61" s="70"/>
      <c r="D61" s="70"/>
      <c r="E61" s="71">
        <v>0</v>
      </c>
      <c r="F61" s="71"/>
      <c r="G61" s="71"/>
      <c r="H61" s="71"/>
      <c r="I61" s="72"/>
      <c r="J61" s="73"/>
      <c r="K61" s="71"/>
      <c r="L61" s="71"/>
      <c r="M61" s="71"/>
      <c r="N61" s="71"/>
      <c r="O61" s="71"/>
      <c r="P61" s="71"/>
      <c r="Q61" s="33"/>
      <c r="R61" s="33"/>
      <c r="S61" s="33"/>
      <c r="T61" s="33"/>
      <c r="U61" s="74"/>
      <c r="V61" s="74"/>
      <c r="W61" s="1"/>
      <c r="X61" s="1"/>
    </row>
    <row r="62" spans="1:24" s="67" customFormat="1" ht="57" customHeight="1" thickTop="1" thickBot="1" x14ac:dyDescent="0.25">
      <c r="B62" s="149" t="s">
        <v>5</v>
      </c>
      <c r="C62" s="149"/>
      <c r="D62" s="149"/>
      <c r="E62" s="75">
        <v>2195.2567027800383</v>
      </c>
      <c r="F62" s="75">
        <v>4133.978251440014</v>
      </c>
      <c r="G62" s="75">
        <v>8905.0732638722675</v>
      </c>
      <c r="H62" s="75">
        <v>7611.1486540893675</v>
      </c>
      <c r="I62" s="75">
        <v>6855.4846850584245</v>
      </c>
      <c r="J62" s="75">
        <v>8173.4873312005693</v>
      </c>
      <c r="K62" s="75">
        <v>7653.214276216765</v>
      </c>
      <c r="L62" s="75">
        <v>7853.023219360809</v>
      </c>
      <c r="M62" s="75">
        <v>8274.7334577888396</v>
      </c>
      <c r="N62" s="75">
        <v>411.05999885117984</v>
      </c>
      <c r="O62" s="75">
        <v>5305.0637701508886</v>
      </c>
      <c r="P62" s="75">
        <v>5736.2850828905584</v>
      </c>
      <c r="Q62" s="75">
        <v>3069.3367422095639</v>
      </c>
      <c r="R62" s="75">
        <v>5134.9183327216924</v>
      </c>
      <c r="S62" s="75">
        <v>4235.091624958116</v>
      </c>
      <c r="T62" s="75">
        <v>2168.6176772772965</v>
      </c>
      <c r="U62" s="75">
        <v>1180.722760734287</v>
      </c>
      <c r="V62" s="75">
        <v>88896.495831600667</v>
      </c>
      <c r="W62" s="42"/>
      <c r="X62" s="1"/>
    </row>
    <row r="63" spans="1:24" s="67" customFormat="1" ht="58.5" customHeight="1" thickTop="1" x14ac:dyDescent="0.2">
      <c r="B63" s="148" t="s">
        <v>53</v>
      </c>
      <c r="C63" s="148"/>
      <c r="D63" s="148"/>
      <c r="E63" s="76">
        <v>2.4694524595644127E-2</v>
      </c>
      <c r="F63" s="76">
        <v>4.6503275666468731E-2</v>
      </c>
      <c r="G63" s="76">
        <v>0.10017350156007744</v>
      </c>
      <c r="H63" s="76">
        <v>8.5618095324110383E-2</v>
      </c>
      <c r="I63" s="76">
        <v>7.7117603128530263E-2</v>
      </c>
      <c r="J63" s="76">
        <v>9.1943864094304176E-2</v>
      </c>
      <c r="K63" s="76">
        <v>8.6091293077676323E-2</v>
      </c>
      <c r="L63" s="76">
        <v>8.8338951337711094E-2</v>
      </c>
      <c r="M63" s="76">
        <v>9.3082785551681577E-2</v>
      </c>
      <c r="N63" s="76">
        <v>4.6240292714109146E-3</v>
      </c>
      <c r="O63" s="76">
        <v>5.9676860381543406E-2</v>
      </c>
      <c r="P63" s="76">
        <v>6.4527685025481521E-2</v>
      </c>
      <c r="Q63" s="76">
        <v>3.452708358745548E-2</v>
      </c>
      <c r="R63" s="76">
        <v>5.7762888004594962E-2</v>
      </c>
      <c r="S63" s="76">
        <v>4.7640703779604304E-2</v>
      </c>
      <c r="T63" s="76">
        <v>2.4394861203363684E-2</v>
      </c>
      <c r="U63" s="76">
        <v>1.3281994410341731E-2</v>
      </c>
      <c r="V63" s="102">
        <v>1</v>
      </c>
      <c r="W63" s="1"/>
      <c r="X63" s="1"/>
    </row>
    <row r="64" spans="1:24" s="77" customFormat="1" ht="18" customHeight="1" x14ac:dyDescent="0.2">
      <c r="B64" s="116" t="s">
        <v>52</v>
      </c>
      <c r="C64" s="116"/>
      <c r="D64" s="117"/>
      <c r="E64" s="117"/>
      <c r="F64" s="117"/>
      <c r="G64" s="118" t="s">
        <v>51</v>
      </c>
      <c r="H64" s="117"/>
      <c r="I64" s="117"/>
      <c r="J64" s="78"/>
      <c r="K64" s="78"/>
      <c r="L64" s="78"/>
      <c r="M64" s="78"/>
      <c r="T64" s="103"/>
      <c r="U64" s="103"/>
      <c r="W64" s="1"/>
      <c r="X64" s="1"/>
    </row>
    <row r="65" spans="2:24" ht="20.25" x14ac:dyDescent="0.2">
      <c r="B65" s="118" t="s">
        <v>50</v>
      </c>
      <c r="C65" s="118"/>
      <c r="D65" s="119"/>
      <c r="E65" s="119"/>
      <c r="F65" s="117"/>
      <c r="G65" s="119"/>
      <c r="H65" s="119"/>
      <c r="I65" s="119"/>
      <c r="J65" s="114"/>
      <c r="K65" s="114"/>
      <c r="L65" s="120"/>
      <c r="M65" s="120"/>
      <c r="N65" s="78"/>
      <c r="O65" s="78"/>
      <c r="P65" s="78"/>
      <c r="Q65" s="78"/>
      <c r="R65" s="78"/>
      <c r="S65" s="78"/>
      <c r="T65" s="78"/>
      <c r="U65" s="78"/>
      <c r="V65" s="103"/>
      <c r="W65" s="78"/>
      <c r="X65" s="78"/>
    </row>
    <row r="66" spans="2:24" ht="20.25" x14ac:dyDescent="0.2">
      <c r="B66" s="118" t="s">
        <v>49</v>
      </c>
      <c r="C66" s="118"/>
      <c r="D66" s="119"/>
      <c r="E66" s="119"/>
      <c r="F66" s="119"/>
      <c r="G66" s="118" t="s">
        <v>48</v>
      </c>
      <c r="H66" s="119"/>
      <c r="I66" s="119"/>
      <c r="J66" s="114"/>
      <c r="K66" s="103"/>
      <c r="L66" s="114"/>
      <c r="M66" s="103"/>
      <c r="N66" s="120"/>
      <c r="O66" s="121"/>
      <c r="P66" s="121"/>
      <c r="Q66" s="103"/>
      <c r="R66" s="103"/>
      <c r="S66" s="122"/>
      <c r="T66" s="122"/>
      <c r="U66" s="122"/>
      <c r="V66" s="103"/>
      <c r="W66" s="79"/>
      <c r="X66" s="79"/>
    </row>
    <row r="67" spans="2:24" ht="18" x14ac:dyDescent="0.2">
      <c r="B67" s="122"/>
      <c r="C67" s="122"/>
      <c r="D67" s="122"/>
      <c r="E67" s="122"/>
      <c r="F67" s="114"/>
      <c r="G67" s="114"/>
      <c r="H67" s="114"/>
      <c r="I67" s="122"/>
      <c r="J67" s="114"/>
      <c r="K67" s="114"/>
      <c r="L67" s="114"/>
      <c r="M67" s="103"/>
      <c r="N67" s="114"/>
      <c r="O67" s="114"/>
      <c r="P67" s="114"/>
      <c r="Q67" s="121"/>
      <c r="R67" s="121"/>
      <c r="S67" s="121"/>
      <c r="T67" s="103"/>
      <c r="U67" s="122"/>
      <c r="V67" s="123"/>
      <c r="W67" s="80"/>
      <c r="X67" s="80"/>
    </row>
    <row r="68" spans="2:24" ht="21" customHeight="1" x14ac:dyDescent="0.2">
      <c r="B68" s="103"/>
      <c r="C68" s="103"/>
      <c r="D68" s="103"/>
      <c r="E68" s="103"/>
      <c r="F68" s="103"/>
      <c r="G68" s="114"/>
      <c r="H68" s="103"/>
      <c r="I68" s="103"/>
      <c r="J68" s="103"/>
      <c r="K68" s="103"/>
      <c r="L68" s="113"/>
      <c r="M68" s="103"/>
      <c r="N68" s="103"/>
      <c r="O68" s="103"/>
      <c r="P68" s="103"/>
      <c r="Q68" s="103"/>
      <c r="R68" s="103"/>
      <c r="S68" s="103"/>
      <c r="T68" s="103"/>
      <c r="U68" s="103"/>
      <c r="V68" s="103"/>
    </row>
    <row r="69" spans="2:24" ht="21" customHeight="1" x14ac:dyDescent="0.2">
      <c r="B69" s="150" t="s">
        <v>6</v>
      </c>
      <c r="C69" s="151"/>
      <c r="D69" s="151"/>
      <c r="E69" s="151"/>
      <c r="F69" s="151"/>
      <c r="G69" s="151"/>
      <c r="H69" s="151"/>
      <c r="I69" s="151"/>
      <c r="J69" s="151"/>
      <c r="K69" s="151"/>
      <c r="L69" s="151"/>
      <c r="M69" s="151"/>
      <c r="N69" s="151"/>
      <c r="O69" s="151"/>
      <c r="P69" s="151"/>
      <c r="Q69" s="151"/>
      <c r="R69" s="151"/>
      <c r="S69" s="151"/>
      <c r="T69" s="151"/>
      <c r="U69" s="152"/>
      <c r="V69" s="103"/>
    </row>
    <row r="70" spans="2:24" ht="18.75" customHeight="1" x14ac:dyDescent="0.2">
      <c r="B70" s="153"/>
      <c r="C70" s="154"/>
      <c r="D70" s="154"/>
      <c r="E70" s="154"/>
      <c r="F70" s="154"/>
      <c r="G70" s="154"/>
      <c r="H70" s="154"/>
      <c r="I70" s="154"/>
      <c r="J70" s="154"/>
      <c r="K70" s="154"/>
      <c r="L70" s="154"/>
      <c r="M70" s="154"/>
      <c r="N70" s="154"/>
      <c r="O70" s="154"/>
      <c r="P70" s="154"/>
      <c r="Q70" s="154"/>
      <c r="R70" s="154"/>
      <c r="S70" s="154"/>
      <c r="T70" s="154"/>
      <c r="U70" s="155"/>
      <c r="V70" s="103"/>
    </row>
    <row r="71" spans="2:24" ht="18.75" customHeight="1" x14ac:dyDescent="0.2">
      <c r="B71" s="153"/>
      <c r="C71" s="154"/>
      <c r="D71" s="154"/>
      <c r="E71" s="154"/>
      <c r="F71" s="154"/>
      <c r="G71" s="154"/>
      <c r="H71" s="154"/>
      <c r="I71" s="154"/>
      <c r="J71" s="154"/>
      <c r="K71" s="154"/>
      <c r="L71" s="154"/>
      <c r="M71" s="154"/>
      <c r="N71" s="154"/>
      <c r="O71" s="154"/>
      <c r="P71" s="154"/>
      <c r="Q71" s="154"/>
      <c r="R71" s="154"/>
      <c r="S71" s="154"/>
      <c r="T71" s="154"/>
      <c r="U71" s="155"/>
      <c r="V71" s="103"/>
    </row>
    <row r="72" spans="2:24" ht="18.75" customHeight="1" x14ac:dyDescent="0.2">
      <c r="B72" s="153"/>
      <c r="C72" s="154"/>
      <c r="D72" s="154"/>
      <c r="E72" s="154"/>
      <c r="F72" s="154"/>
      <c r="G72" s="154"/>
      <c r="H72" s="154"/>
      <c r="I72" s="154"/>
      <c r="J72" s="154"/>
      <c r="K72" s="154"/>
      <c r="L72" s="154"/>
      <c r="M72" s="154"/>
      <c r="N72" s="154"/>
      <c r="O72" s="154"/>
      <c r="P72" s="154"/>
      <c r="Q72" s="154"/>
      <c r="R72" s="154"/>
      <c r="S72" s="154"/>
      <c r="T72" s="154"/>
      <c r="U72" s="155"/>
      <c r="V72" s="103"/>
    </row>
    <row r="73" spans="2:24" ht="49.5" customHeight="1" x14ac:dyDescent="0.2">
      <c r="B73" s="156"/>
      <c r="C73" s="157"/>
      <c r="D73" s="157"/>
      <c r="E73" s="157"/>
      <c r="F73" s="157"/>
      <c r="G73" s="157"/>
      <c r="H73" s="157"/>
      <c r="I73" s="157"/>
      <c r="J73" s="157"/>
      <c r="K73" s="157"/>
      <c r="L73" s="157"/>
      <c r="M73" s="157"/>
      <c r="N73" s="157"/>
      <c r="O73" s="157"/>
      <c r="P73" s="157"/>
      <c r="Q73" s="157"/>
      <c r="R73" s="157"/>
      <c r="S73" s="157"/>
      <c r="T73" s="157"/>
      <c r="U73" s="158"/>
      <c r="V73" s="103"/>
    </row>
    <row r="74" spans="2:24" ht="19.5" customHeight="1" x14ac:dyDescent="0.2">
      <c r="B74" s="124"/>
      <c r="C74" s="124"/>
      <c r="D74" s="124"/>
      <c r="E74" s="124"/>
      <c r="F74" s="124"/>
      <c r="G74" s="124"/>
      <c r="H74" s="124"/>
      <c r="I74" s="124"/>
      <c r="J74" s="124"/>
      <c r="K74" s="124"/>
      <c r="L74" s="124"/>
      <c r="M74" s="124"/>
      <c r="N74" s="124"/>
      <c r="O74" s="124"/>
      <c r="P74" s="124"/>
      <c r="Q74" s="124"/>
      <c r="R74" s="124"/>
      <c r="S74" s="124"/>
      <c r="T74" s="124"/>
      <c r="U74" s="124"/>
      <c r="V74" s="103"/>
    </row>
    <row r="75" spans="2:24" ht="18" x14ac:dyDescent="0.2">
      <c r="B75" s="103"/>
      <c r="C75" s="103"/>
      <c r="D75" s="103"/>
      <c r="E75" s="103"/>
      <c r="F75" s="103"/>
      <c r="G75" s="103"/>
      <c r="H75" s="103"/>
      <c r="I75" s="103"/>
      <c r="J75" s="103"/>
      <c r="K75" s="103"/>
      <c r="L75" s="103"/>
      <c r="M75" s="103"/>
      <c r="N75" s="103"/>
      <c r="O75" s="103"/>
      <c r="P75" s="103"/>
      <c r="Q75" s="103"/>
      <c r="R75" s="103"/>
      <c r="S75" s="103"/>
      <c r="T75" s="103"/>
      <c r="U75" s="103"/>
      <c r="V75" s="103"/>
    </row>
    <row r="76" spans="2:24" ht="19.5" customHeight="1" x14ac:dyDescent="0.2"/>
    <row r="77" spans="2:24" ht="0" hidden="1" customHeight="1" x14ac:dyDescent="0.2"/>
    <row r="78" spans="2:24" ht="0" hidden="1" customHeight="1" x14ac:dyDescent="0.2"/>
    <row r="79" spans="2:24" ht="0" hidden="1"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spans="1:1" ht="0" hidden="1" customHeight="1" x14ac:dyDescent="0.2"/>
    <row r="162" spans="1:1" ht="0" hidden="1" customHeight="1" x14ac:dyDescent="0.2"/>
    <row r="163" spans="1:1" ht="0" hidden="1" customHeight="1" x14ac:dyDescent="0.2"/>
    <row r="164" spans="1:1" ht="0" hidden="1" customHeight="1" x14ac:dyDescent="0.2"/>
    <row r="165" spans="1:1" ht="0" hidden="1" customHeight="1" x14ac:dyDescent="0.2"/>
    <row r="166" spans="1:1" ht="0" hidden="1" customHeight="1" x14ac:dyDescent="0.2"/>
    <row r="167" spans="1:1" ht="0" hidden="1" customHeight="1" x14ac:dyDescent="0.2"/>
    <row r="168" spans="1:1" ht="0" hidden="1" customHeight="1" x14ac:dyDescent="0.2"/>
    <row r="169" spans="1:1" ht="0" hidden="1" customHeight="1" x14ac:dyDescent="0.2"/>
    <row r="170" spans="1:1" ht="0" hidden="1" customHeight="1" x14ac:dyDescent="0.2"/>
    <row r="171" spans="1:1" ht="0" hidden="1" customHeight="1" x14ac:dyDescent="0.2"/>
    <row r="172" spans="1:1" ht="0" hidden="1" customHeight="1" x14ac:dyDescent="0.2"/>
    <row r="173" spans="1:1" ht="0" hidden="1" customHeight="1" x14ac:dyDescent="0.2"/>
    <row r="174" spans="1:1" ht="0" hidden="1" customHeight="1" x14ac:dyDescent="0.2"/>
    <row r="175" spans="1:1" ht="0" hidden="1" customHeight="1" x14ac:dyDescent="0.2"/>
    <row r="176" spans="1:1" ht="0" hidden="1" customHeight="1" x14ac:dyDescent="0.2">
      <c r="A176" s="82" t="e">
        <v>#N/A</v>
      </c>
    </row>
    <row r="177" spans="1:1" ht="0" hidden="1" customHeight="1" x14ac:dyDescent="0.2"/>
    <row r="178" spans="1:1" ht="0" hidden="1" customHeight="1" x14ac:dyDescent="0.2">
      <c r="A178" s="1" t="e">
        <v>#N/A</v>
      </c>
    </row>
    <row r="179" spans="1:1" ht="0" hidden="1" customHeight="1" x14ac:dyDescent="0.2"/>
    <row r="180" spans="1:1" ht="0" hidden="1" customHeight="1" x14ac:dyDescent="0.2"/>
    <row r="181" spans="1:1" ht="0" hidden="1" customHeight="1" x14ac:dyDescent="0.2"/>
    <row r="182" spans="1:1" ht="0" hidden="1" customHeight="1" x14ac:dyDescent="0.2"/>
    <row r="183" spans="1:1" ht="0" hidden="1" customHeight="1" x14ac:dyDescent="0.2"/>
    <row r="184" spans="1:1" ht="0" hidden="1" customHeight="1" x14ac:dyDescent="0.2"/>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c r="A191" s="1">
        <v>0</v>
      </c>
    </row>
    <row r="192" spans="1:1"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c r="E236" s="1" t="s">
        <v>7</v>
      </c>
    </row>
    <row r="237" spans="5:5" ht="0" hidden="1" customHeight="1" x14ac:dyDescent="0.2">
      <c r="E237" s="1" t="s">
        <v>7</v>
      </c>
    </row>
    <row r="238" spans="5:5" ht="0" hidden="1" customHeight="1" x14ac:dyDescent="0.2"/>
    <row r="239" spans="5:5" ht="0" hidden="1" customHeight="1" x14ac:dyDescent="0.2"/>
    <row r="240" spans="5:5" ht="0" hidden="1" customHeight="1" x14ac:dyDescent="0.2"/>
    <row r="241" spans="9:16" ht="0" hidden="1" customHeight="1" x14ac:dyDescent="0.2">
      <c r="I241" s="1">
        <v>4404999.7</v>
      </c>
      <c r="L241" s="1"/>
      <c r="P241" s="83">
        <v>4404999.7</v>
      </c>
    </row>
    <row r="242" spans="9:16" ht="0" hidden="1" customHeight="1" x14ac:dyDescent="0.2">
      <c r="I242" s="1">
        <v>3849999.7</v>
      </c>
      <c r="L242" s="1"/>
      <c r="P242" s="84">
        <v>3849999.7</v>
      </c>
    </row>
    <row r="243" spans="9:16" ht="0" hidden="1" customHeight="1" x14ac:dyDescent="0.2">
      <c r="I243" s="1">
        <v>2849999.9</v>
      </c>
      <c r="L243" s="1"/>
      <c r="P243" s="83">
        <v>2849999.9</v>
      </c>
    </row>
    <row r="244" spans="9:16" ht="0" hidden="1" customHeight="1" x14ac:dyDescent="0.2">
      <c r="I244" s="1">
        <v>1499999.9</v>
      </c>
      <c r="L244" s="1"/>
      <c r="P244" s="84">
        <v>1499999.9</v>
      </c>
    </row>
    <row r="245" spans="9:16" ht="0" hidden="1" customHeight="1" x14ac:dyDescent="0.2">
      <c r="I245" s="1">
        <v>3993634.1901624901</v>
      </c>
      <c r="L245" s="1"/>
      <c r="P245" s="83">
        <v>3993634.1901624901</v>
      </c>
    </row>
    <row r="246" spans="9:16" ht="0" hidden="1" customHeight="1" x14ac:dyDescent="0.2">
      <c r="I246" s="1">
        <v>33486459.399999999</v>
      </c>
      <c r="L246" s="1"/>
      <c r="P246" s="84">
        <v>33486459.399999999</v>
      </c>
    </row>
    <row r="247" spans="9:16" ht="0" hidden="1" customHeight="1" x14ac:dyDescent="0.2">
      <c r="I247" s="1">
        <v>25779227.5</v>
      </c>
      <c r="L247" s="1"/>
      <c r="P247" s="83">
        <v>25779227.5</v>
      </c>
    </row>
    <row r="248" spans="9:16" ht="0" hidden="1" customHeight="1" x14ac:dyDescent="0.2">
      <c r="I248" s="1">
        <v>19952831.899999999</v>
      </c>
      <c r="L248" s="1"/>
      <c r="P248" s="84">
        <v>19952831.899999999</v>
      </c>
    </row>
    <row r="249" spans="9:16" ht="0" hidden="1" customHeight="1" x14ac:dyDescent="0.2">
      <c r="I249" s="1">
        <v>28778993.899999999</v>
      </c>
      <c r="L249" s="1"/>
      <c r="P249" s="83">
        <v>28778993.899999999</v>
      </c>
    </row>
    <row r="250" spans="9:16" ht="0" hidden="1" customHeight="1" x14ac:dyDescent="0.2">
      <c r="I250" s="1">
        <v>9346857.9000000004</v>
      </c>
      <c r="L250" s="1"/>
      <c r="P250" s="84">
        <v>9346857.9000000004</v>
      </c>
    </row>
    <row r="251" spans="9:16" ht="0" hidden="1" customHeight="1" x14ac:dyDescent="0.2">
      <c r="I251" s="1">
        <v>31116142.199999999</v>
      </c>
      <c r="L251" s="1"/>
      <c r="P251" s="83">
        <v>31116142.199999999</v>
      </c>
    </row>
    <row r="252" spans="9:16" ht="0" hidden="1" customHeight="1" x14ac:dyDescent="0.2">
      <c r="I252" s="1">
        <v>19279119.899999999</v>
      </c>
      <c r="L252" s="1"/>
      <c r="P252" s="84">
        <v>19279119.899999999</v>
      </c>
    </row>
    <row r="253" spans="9:16" ht="0" hidden="1" customHeight="1" x14ac:dyDescent="0.2">
      <c r="I253" s="1">
        <v>20041003.699999999</v>
      </c>
      <c r="L253" s="1"/>
      <c r="P253" s="83">
        <v>20041003.699999999</v>
      </c>
    </row>
    <row r="254" spans="9:16" ht="0" hidden="1" customHeight="1" x14ac:dyDescent="0.2">
      <c r="I254" s="1">
        <v>15852849.5</v>
      </c>
      <c r="L254" s="1"/>
      <c r="P254" s="84">
        <v>15852849.5</v>
      </c>
    </row>
    <row r="255" spans="9:16" ht="0" hidden="1" customHeight="1" x14ac:dyDescent="0.2">
      <c r="L255" s="1"/>
      <c r="P255" s="84">
        <v>13634743.710934501</v>
      </c>
    </row>
    <row r="256" spans="9:16" ht="0" hidden="1" customHeight="1" x14ac:dyDescent="0.2">
      <c r="L256" s="1"/>
      <c r="P256" s="83">
        <v>28722926.36108252</v>
      </c>
    </row>
    <row r="257" spans="9:16" ht="0" hidden="1" customHeight="1" x14ac:dyDescent="0.2">
      <c r="L257" s="1"/>
      <c r="P257" s="84">
        <v>10821057.201114999</v>
      </c>
    </row>
    <row r="258" spans="9:16" ht="0" hidden="1" customHeight="1" x14ac:dyDescent="0.2">
      <c r="L258" s="1"/>
      <c r="P258" s="83">
        <v>18130534.675384603</v>
      </c>
    </row>
    <row r="259" spans="9:16" ht="0" hidden="1" customHeight="1" x14ac:dyDescent="0.2">
      <c r="L259" s="1"/>
      <c r="P259" s="84">
        <v>1133099.3419571</v>
      </c>
    </row>
    <row r="260" spans="9:16" ht="0" hidden="1" customHeight="1" x14ac:dyDescent="0.2">
      <c r="L260" s="1"/>
      <c r="P260" s="83">
        <v>11583052.339476099</v>
      </c>
    </row>
    <row r="261" spans="9:16" ht="0" hidden="1" customHeight="1" x14ac:dyDescent="0.2">
      <c r="I261" s="1">
        <v>13634743.710934501</v>
      </c>
      <c r="L261" s="1"/>
      <c r="P261" s="84">
        <v>15982374.067907801</v>
      </c>
    </row>
    <row r="262" spans="9:16" ht="0" hidden="1" customHeight="1" x14ac:dyDescent="0.2">
      <c r="I262" s="1">
        <v>28722926.36108252</v>
      </c>
      <c r="L262" s="1"/>
      <c r="P262" s="83">
        <v>7621421.5479605002</v>
      </c>
    </row>
    <row r="263" spans="9:16" ht="0" hidden="1" customHeight="1" x14ac:dyDescent="0.2">
      <c r="I263" s="1">
        <v>10821057.201114999</v>
      </c>
      <c r="P263" s="84">
        <v>3978996.9184399</v>
      </c>
    </row>
    <row r="264" spans="9:16" ht="0" hidden="1" customHeight="1" x14ac:dyDescent="0.2">
      <c r="I264" s="1">
        <v>18130534.675384603</v>
      </c>
    </row>
    <row r="265" spans="9:16" ht="0" hidden="1" customHeight="1" x14ac:dyDescent="0.2">
      <c r="I265" s="1">
        <v>1133099.3419571</v>
      </c>
    </row>
    <row r="266" spans="9:16" ht="0" hidden="1" customHeight="1" x14ac:dyDescent="0.2">
      <c r="I266" s="1">
        <v>11583052.339476099</v>
      </c>
    </row>
    <row r="267" spans="9:16" ht="0" hidden="1" customHeight="1" x14ac:dyDescent="0.2">
      <c r="I267" s="1">
        <v>15982374.067907801</v>
      </c>
    </row>
    <row r="268" spans="9:16" ht="0" hidden="1" customHeight="1" x14ac:dyDescent="0.2">
      <c r="I268" s="1">
        <v>7621421.5479605002</v>
      </c>
    </row>
    <row r="269" spans="9:16" ht="0" hidden="1" customHeight="1" x14ac:dyDescent="0.2">
      <c r="I269" s="1">
        <v>3978996.9184399</v>
      </c>
    </row>
  </sheetData>
  <mergeCells count="22">
    <mergeCell ref="J36:K36"/>
    <mergeCell ref="B59:D59"/>
    <mergeCell ref="B60:D60"/>
    <mergeCell ref="B62:D62"/>
    <mergeCell ref="B63:D63"/>
    <mergeCell ref="B69:U73"/>
    <mergeCell ref="D32:I32"/>
    <mergeCell ref="D33:I33"/>
    <mergeCell ref="D34:I34"/>
    <mergeCell ref="B36:C36"/>
    <mergeCell ref="D36:E36"/>
    <mergeCell ref="F36:G36"/>
    <mergeCell ref="D13:E21"/>
    <mergeCell ref="Q7:U7"/>
    <mergeCell ref="B8:C34"/>
    <mergeCell ref="D8:E11"/>
    <mergeCell ref="D12:I12"/>
    <mergeCell ref="Q17:R17"/>
    <mergeCell ref="Q18:R18"/>
    <mergeCell ref="D22:I22"/>
    <mergeCell ref="D23:E31"/>
    <mergeCell ref="Q23:U23"/>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Carolina Thomas Alvarado</cp:lastModifiedBy>
  <cp:lastPrinted>2020-07-28T21:59:42Z</cp:lastPrinted>
  <dcterms:created xsi:type="dcterms:W3CDTF">2020-07-28T21:56:05Z</dcterms:created>
  <dcterms:modified xsi:type="dcterms:W3CDTF">2020-09-01T20:38:18Z</dcterms:modified>
</cp:coreProperties>
</file>