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Vigentes'!$B$1:$V$75</definedName>
    <definedName name="_xlnm.Print_Area" localSheetId="2">'Outstand. Issu'!$B$1:$V$75</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<sst xmlns="http://schemas.openxmlformats.org/spreadsheetml/2006/main" count="162" uniqueCount="90">
  <si>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</si>
  <si>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</si>
  <si>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</si>
  <si>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</si>
  <si>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</si>
  <si>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</si>
  <si>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</si>
  <si>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</si>
  <si>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</si>
  <si>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</si>
  <si>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</si>
  <si>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</si>
  <si>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</si>
  <si>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</si>
  <si>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</si>
  <si>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</si>
  <si>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</si>
  <si>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</si>
  <si>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</si>
  <si>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</si>
  <si>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</si>
  <si>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</si>
  <si>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</si>
  <si>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</si>
  <si>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</si>
  <si>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</si>
  <si>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</si>
  <si>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</si>
  <si>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</si>
  <si>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</si>
  <si>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</si>
  <si>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</si>
  <si>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</si>
  <si>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</si>
  <si>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</si>
  <si>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</si>
  <si>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</si>
  <si>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</si>
  <si>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</si>
  <si>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</si>
  <si>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</si>
  <si>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</si>
  <si>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</si>
  <si>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</si>
  <si>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</si>
  <si>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</si>
  <si>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</si>
  <si>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</si>
  <si>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</si>
  <si>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</si>
  <si>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</si>
  <si>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</si>
  <si>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</si>
  <si>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</si>
  <si>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</si>
  <si>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</si>
  <si>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</si>
  <si>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</si>
  <si>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</si>
  <si>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</si>
  <si>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</si>
  <si>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</si>
  <si>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</si>
  <si>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</si>
  <si>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</si>
  <si>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</si>
  <si>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</si>
  <si>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</si>
  <si>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</si>
  <si>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</si>
  <si>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</si>
  <si>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</si>
  <si>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</si>
  <si>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</si>
  <si>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</si>
  <si>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</si>
  <si>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</si>
  <si>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</si>
  <si>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</si>
  <si>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</si>
  <si>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</si>
  <si>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</si>
  <si>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</si>
  <si>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</si>
  <si>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Fixed Rate and Short Term</t>
  </si>
  <si>
    <t>Contenido</t>
  </si>
  <si>
    <t>Fuentes</t>
  </si>
  <si>
    <t>Resumen de los Títulos de Tesorería (TES) Clase B vigentes a la fecha</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</si>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</sst>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4"/>
      <color rgb="FFFF0000"/>
      <name val="Arial"/>
      <family val="2"/>
    </font>
    <font>
      <sz val="14"/>
      <color rgb="FFFF0000"/>
      <name val="Arial"/>
      <family val="2"/>
    </font>
    <font>
      <sz val="14"/>
      <color theme="0"/>
      <name val="Arial"/>
      <family val="2"/>
    </font>
    <font>
      <b/>
      <sz val="17"/>
      <color theme="0"/>
      <name val="Arial"/>
      <family val="2"/>
    </font>
    <font>
      <b/>
      <sz val="16"/>
      <color theme="1"/>
      <name val="Arial"/>
      <family val="2"/>
    </font>
    <font>
      <sz val="16"/>
      <color theme="1" tint="0.249977111117893"/>
      <name val="Arial"/>
      <family val="2"/>
    </font>
    <font>
      <sz val="12"/>
      <color theme="0"/>
      <name val="Arial"/>
      <family val="2"/>
    </font>
    <font>
      <b/>
      <sz val="20"/>
      <color rgb="FFFFFFFF"/>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style="thick">
        <color theme="0"/>
      </right>
      <top/>
      <bottom/>
      <diagonal/>
    </border>
    <border>
      <left/>
      <right style="thick">
        <color theme="0"/>
      </right>
      <top style="thick">
        <color theme="0"/>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ck">
        <color rgb="FFFFFFFF"/>
      </top>
      <bottom style="thick">
        <color rgb="FFFFFFFF"/>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8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6" borderId="7" xfId="0" applyNumberFormat="1" applyFont="1" applyFill="1" applyBorder="1" applyAlignment="1" applyProtection="1">
      <alignment horizontal="center" vertical="center"/>
      <protection hidden="1"/>
    </xf>
    <xf numFmtId="168" fontId="7" fillId="6" borderId="8" xfId="0" applyNumberFormat="1" applyFont="1" applyFill="1" applyBorder="1" applyAlignment="1" applyProtection="1">
      <alignment horizontal="center" vertical="center"/>
      <protection hidden="1"/>
    </xf>
    <xf numFmtId="0" fontId="7" fillId="6" borderId="8" xfId="0" applyFont="1" applyFill="1" applyBorder="1" applyAlignment="1" applyProtection="1">
      <alignment horizontal="center" vertical="center"/>
      <protection hidden="1"/>
    </xf>
    <xf numFmtId="10" fontId="7" fillId="6" borderId="8" xfId="0" applyNumberFormat="1" applyFont="1" applyFill="1" applyBorder="1" applyAlignment="1" applyProtection="1">
      <alignment horizontal="center" vertical="center"/>
      <protection hidden="1"/>
    </xf>
    <xf numFmtId="3" fontId="7" fillId="6" borderId="8" xfId="0" applyNumberFormat="1" applyFont="1" applyFill="1" applyBorder="1" applyAlignment="1" applyProtection="1">
      <alignment horizontal="center" vertical="center"/>
      <protection hidden="1"/>
    </xf>
    <xf numFmtId="167" fontId="7" fillId="6" borderId="8" xfId="0" applyNumberFormat="1" applyFont="1" applyFill="1" applyBorder="1" applyAlignment="1" applyProtection="1">
      <alignment horizontal="center" vertical="center"/>
      <protection hidden="1"/>
    </xf>
    <xf numFmtId="4" fontId="7" fillId="6" borderId="8" xfId="0" applyNumberFormat="1" applyFont="1" applyFill="1" applyBorder="1" applyAlignment="1" applyProtection="1">
      <alignment horizontal="center" vertical="center"/>
      <protection hidden="1"/>
    </xf>
    <xf numFmtId="15" fontId="7"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10" fontId="7" fillId="3"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167" fontId="7" fillId="3" borderId="8" xfId="0"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10" fontId="7" fillId="6" borderId="8"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7" borderId="0" xfId="0" applyNumberFormat="1" applyFont="1" applyFill="1" applyAlignment="1" applyProtection="1">
      <alignment horizontal="center" vertical="center"/>
      <protection hidden="1"/>
    </xf>
    <xf numFmtId="10" fontId="23" fillId="7" borderId="0" xfId="0" applyNumberFormat="1" applyFont="1" applyFill="1" applyAlignment="1" applyProtection="1">
      <alignment horizontal="center" vertical="center"/>
      <protection hidden="1"/>
    </xf>
    <xf numFmtId="4" fontId="23" fillId="7" borderId="0" xfId="0" applyNumberFormat="1" applyFont="1" applyFill="1" applyAlignment="1" applyProtection="1">
      <alignment horizontal="center" vertical="center"/>
      <protection hidden="1"/>
    </xf>
    <xf numFmtId="4" fontId="22" fillId="7"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8" xfId="4"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11" xfId="4" applyNumberFormat="1" applyFont="1" applyFill="1" applyBorder="1" applyAlignment="1" applyProtection="1">
      <alignment vertical="center"/>
      <protection hidden="1"/>
    </xf>
    <xf numFmtId="167" fontId="4" fillId="6" borderId="8" xfId="4"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11" xfId="4" applyNumberFormat="1" applyFont="1" applyFill="1" applyBorder="1" applyAlignment="1" applyProtection="1">
      <alignment vertical="center"/>
      <protection hidden="1"/>
    </xf>
    <xf numFmtId="167" fontId="4" fillId="3" borderId="7" xfId="4" applyNumberFormat="1" applyFont="1" applyFill="1" applyBorder="1" applyAlignment="1" applyProtection="1">
      <alignment horizontal="left" vertical="center"/>
      <protection hidden="1"/>
    </xf>
    <xf numFmtId="0" fontId="24" fillId="7" borderId="0" xfId="0" applyFont="1" applyFill="1" applyAlignment="1" applyProtection="1">
      <alignment horizontal="center" vertical="center" wrapText="1"/>
      <protection hidden="1"/>
    </xf>
    <xf numFmtId="3" fontId="24" fillId="7" borderId="0" xfId="0" applyNumberFormat="1" applyFont="1" applyFill="1" applyAlignment="1" applyProtection="1">
      <alignment horizontal="center" vertical="center"/>
      <protection hidden="1"/>
    </xf>
    <xf numFmtId="9" fontId="24" fillId="7"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5" fillId="7" borderId="0" xfId="0" applyFont="1" applyFill="1" applyAlignment="1" applyProtection="1">
      <alignment horizontal="center" vertical="center" wrapText="1"/>
      <protection hidden="1"/>
    </xf>
    <xf numFmtId="3" fontId="25" fillId="7" borderId="0" xfId="0" applyNumberFormat="1" applyFont="1" applyFill="1" applyAlignment="1" applyProtection="1">
      <alignment horizontal="center" vertical="center"/>
      <protection hidden="1"/>
    </xf>
    <xf numFmtId="9" fontId="25" fillId="7" borderId="0" xfId="4" applyFont="1" applyFill="1" applyBorder="1" applyAlignment="1" applyProtection="1">
      <alignment horizontal="right" vertical="center" wrapText="1"/>
      <protection hidden="1"/>
    </xf>
    <xf numFmtId="0" fontId="1" fillId="0" borderId="0" xfId="0" applyFont="1" applyAlignment="1" applyProtection="1">
      <alignment horizontal="center" vertical="center"/>
      <protection hidden="1"/>
    </xf>
    <xf numFmtId="4" fontId="1" fillId="0" borderId="0" xfId="0" applyNumberFormat="1" applyFont="1" applyAlignment="1" applyProtection="1">
      <alignment vertical="center"/>
      <protection hidden="1"/>
    </xf>
    <xf numFmtId="164" fontId="23" fillId="7" borderId="0" xfId="1" applyFont="1" applyFill="1" applyBorder="1" applyAlignment="1" applyProtection="1">
      <alignment horizontal="center" vertical="center"/>
      <protection hidden="1"/>
    </xf>
    <xf numFmtId="167" fontId="22" fillId="7" borderId="0" xfId="4" applyNumberFormat="1" applyFont="1" applyFill="1" applyBorder="1" applyAlignment="1" applyProtection="1">
      <alignment horizontal="center" vertical="center"/>
      <protection hidden="1"/>
    </xf>
    <xf numFmtId="2" fontId="22" fillId="7" borderId="0" xfId="1" applyNumberFormat="1" applyFont="1" applyFill="1" applyBorder="1" applyAlignment="1" applyProtection="1">
      <alignment horizontal="center" vertical="center"/>
      <protection hidden="1"/>
    </xf>
    <xf numFmtId="2" fontId="22" fillId="7" borderId="0" xfId="4" applyNumberFormat="1" applyFont="1" applyFill="1" applyBorder="1" applyAlignment="1" applyProtection="1">
      <alignment horizontal="center" vertical="center"/>
      <protection hidden="1"/>
    </xf>
    <xf numFmtId="3" fontId="7" fillId="6" borderId="8" xfId="0" applyNumberFormat="1" applyFont="1" applyFill="1" applyBorder="1" applyAlignment="1" applyProtection="1">
      <alignment horizontal="center" vertical="center"/>
      <protection hidden="1"/>
    </xf>
    <xf numFmtId="0" fontId="22"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5" fillId="0" borderId="0" xfId="0" applyNumberFormat="1" applyFont="1" applyAlignment="1" applyProtection="1">
      <alignment horizontal="right" vertical="center"/>
      <protection hidden="1"/>
    </xf>
    <xf numFmtId="4" fontId="5" fillId="0" borderId="0" xfId="0" applyNumberFormat="1" applyFont="1" applyAlignment="1" applyProtection="1">
      <alignment horizontal="center" vertical="center"/>
      <protection hidden="1"/>
    </xf>
    <xf numFmtId="164" fontId="5" fillId="0" borderId="0" xfId="1" applyFont="1" applyFill="1" applyBorder="1" applyAlignment="1" applyProtection="1">
      <alignment horizontal="center" vertical="center"/>
      <protection hidden="1"/>
    </xf>
    <xf numFmtId="167" fontId="5" fillId="0" borderId="0" xfId="4" applyNumberFormat="1" applyFont="1" applyFill="1" applyBorder="1" applyAlignment="1" applyProtection="1">
      <alignment horizontal="center" vertical="center"/>
      <protection hidden="1"/>
    </xf>
    <xf numFmtId="164" fontId="1" fillId="0" borderId="0" xfId="1" applyFont="1" applyFill="1" applyBorder="1" applyAlignment="1" applyProtection="1">
      <alignment horizontal="center" vertical="center"/>
      <protection hidden="1"/>
    </xf>
    <xf numFmtId="167" fontId="1" fillId="0" borderId="0" xfId="4" applyNumberFormat="1" applyFont="1" applyFill="1" applyBorder="1" applyAlignment="1" applyProtection="1">
      <alignment horizontal="center" vertical="center"/>
      <protection hidden="1"/>
    </xf>
    <xf numFmtId="9" fontId="1" fillId="0" borderId="0" xfId="4" applyFont="1" applyFill="1" applyBorder="1" applyAlignment="1" applyProtection="1">
      <alignment vertical="center"/>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6" borderId="11" xfId="0" applyNumberFormat="1" applyFont="1" applyFill="1" applyBorder="1" applyAlignment="1" applyProtection="1">
      <alignment horizontal="center" vertical="center"/>
      <protection hidden="1"/>
    </xf>
    <xf numFmtId="3" fontId="7" fillId="3" borderId="11"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4" applyNumberFormat="1" applyFont="1" applyFill="1" applyBorder="1" applyAlignment="1" applyProtection="1">
      <alignment horizontal="center" vertical="center"/>
      <protection hidden="1"/>
    </xf>
    <xf numFmtId="4" fontId="7" fillId="3" borderId="11" xfId="0" applyNumberFormat="1" applyFont="1" applyFill="1" applyBorder="1" applyAlignment="1" applyProtection="1">
      <alignment horizontal="center" vertical="center"/>
      <protection hidden="1"/>
    </xf>
    <xf numFmtId="3" fontId="3" fillId="6" borderId="8" xfId="2" applyNumberFormat="1" applyFont="1" applyFill="1" applyBorder="1" applyAlignment="1" applyProtection="1">
      <alignment horizontal="center" vertical="center"/>
      <protection hidden="1"/>
    </xf>
    <xf numFmtId="10" fontId="22" fillId="7" borderId="0" xfId="0" applyNumberFormat="1" applyFont="1" applyFill="1" applyAlignment="1" applyProtection="1">
      <alignment horizontal="center" vertical="center"/>
      <protection hidden="1"/>
    </xf>
    <xf numFmtId="0" fontId="1" fillId="8" borderId="0" xfId="0" applyFont="1" applyFill="1" applyAlignment="1" applyProtection="1">
      <alignment horizontal="center" vertical="center"/>
      <protection hidden="1"/>
    </xf>
    <xf numFmtId="0" fontId="30" fillId="0" borderId="0" xfId="0" applyFont="1" applyAlignment="1" applyProtection="1">
      <alignment vertical="center"/>
      <protection hidden="1"/>
    </xf>
    <xf numFmtId="10" fontId="24" fillId="0" borderId="0" xfId="4" applyNumberFormat="1"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10" fontId="21" fillId="0" borderId="0" xfId="4" applyNumberFormat="1" applyFont="1" applyFill="1" applyBorder="1" applyAlignment="1" applyProtection="1">
      <alignment horizontal="center" vertical="center"/>
      <protection hidden="1"/>
    </xf>
    <xf numFmtId="167" fontId="6" fillId="0" borderId="0" xfId="4" applyNumberFormat="1" applyFont="1" applyFill="1" applyBorder="1" applyAlignment="1" applyProtection="1">
      <alignment horizontal="center" vertical="center"/>
      <protection hidden="1"/>
    </xf>
    <xf numFmtId="2" fontId="1" fillId="0" borderId="0" xfId="4" applyNumberFormat="1" applyFont="1" applyFill="1" applyBorder="1" applyAlignment="1" applyProtection="1">
      <alignment horizontal="center" vertical="center"/>
      <protection hidden="1"/>
    </xf>
    <xf numFmtId="10" fontId="21" fillId="8" borderId="0" xfId="4" applyNumberFormat="1" applyFont="1" applyFill="1" applyBorder="1" applyAlignment="1" applyProtection="1">
      <alignment horizontal="center" vertical="center"/>
      <protection hidden="1"/>
    </xf>
    <xf numFmtId="167" fontId="1"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0" fontId="5" fillId="2" borderId="0" xfId="0" applyFont="1" applyFill="1" applyAlignment="1" applyProtection="1">
      <alignment vertical="center"/>
      <protection hidden="1"/>
    </xf>
    <xf numFmtId="10" fontId="5" fillId="0" borderId="0" xfId="0" applyNumberFormat="1" applyFont="1" applyAlignment="1" applyProtection="1">
      <alignment vertical="center"/>
      <protection hidden="1"/>
    </xf>
    <xf numFmtId="10" fontId="5" fillId="2" borderId="0" xfId="0" applyNumberFormat="1" applyFont="1" applyFill="1" applyAlignment="1" applyProtection="1">
      <alignment vertical="center"/>
      <protection hidden="1"/>
    </xf>
    <xf numFmtId="0" fontId="1" fillId="0" borderId="0" xfId="0" applyFont="1" applyAlignment="1" applyProtection="1">
      <alignment vertical="center" wrapText="1"/>
      <protection hidden="1"/>
    </xf>
    <xf numFmtId="164" fontId="1" fillId="2" borderId="0" xfId="1" applyFont="1" applyFill="1" applyAlignment="1" applyProtection="1">
      <alignment horizontal="center" vertical="center"/>
      <protection hidden="1"/>
    </xf>
    <xf numFmtId="0" fontId="1" fillId="9" borderId="0" xfId="0" applyFont="1" applyFill="1" applyAlignment="1" applyProtection="1">
      <alignment vertical="center"/>
      <protection hidden="1"/>
    </xf>
    <xf numFmtId="3" fontId="7" fillId="10" borderId="21" xfId="0" applyNumberFormat="1" applyFont="1" applyFill="1" applyBorder="1" applyAlignment="1" applyProtection="1">
      <alignment horizontal="center" vertical="center"/>
      <protection hidden="1"/>
    </xf>
    <xf numFmtId="3" fontId="7" fillId="11" borderId="21"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32" fillId="2" borderId="0" xfId="3" applyFont="1" applyFill="1"/>
    <xf numFmtId="3" fontId="33" fillId="12" borderId="0" xfId="0" applyNumberFormat="1" applyFont="1" applyFill="1" applyAlignment="1" applyProtection="1">
      <alignment horizontal="center"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3" fontId="7"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1" fillId="0" borderId="13" xfId="0" applyFont="1" applyBorder="1" applyAlignment="1" applyProtection="1">
      <alignment horizontal="center" vertical="center" wrapText="1"/>
      <protection hidden="1"/>
    </xf>
    <xf numFmtId="0" fontId="31" fillId="0" borderId="14" xfId="0" applyFont="1" applyBorder="1" applyAlignment="1" applyProtection="1">
      <alignment horizontal="center" vertical="center" wrapText="1"/>
      <protection hidden="1"/>
    </xf>
    <xf numFmtId="0" fontId="31" fillId="0" borderId="15" xfId="0" applyFont="1" applyBorder="1" applyAlignment="1" applyProtection="1">
      <alignment horizontal="center" vertical="center" wrapText="1"/>
      <protection hidden="1"/>
    </xf>
    <xf numFmtId="0" fontId="31" fillId="0" borderId="16" xfId="0" applyFont="1" applyBorder="1" applyAlignment="1" applyProtection="1">
      <alignment horizontal="center" vertical="center" wrapText="1"/>
      <protection hidden="1"/>
    </xf>
    <xf numFmtId="0" fontId="31" fillId="0" borderId="0" xfId="0" applyFont="1" applyAlignment="1" applyProtection="1">
      <alignment horizontal="center" vertical="center" wrapText="1"/>
      <protection hidden="1"/>
    </xf>
    <xf numFmtId="0" fontId="31" fillId="0" borderId="17" xfId="0" applyFont="1" applyBorder="1" applyAlignment="1" applyProtection="1">
      <alignment horizontal="center" vertical="center" wrapText="1"/>
      <protection hidden="1"/>
    </xf>
    <xf numFmtId="0" fontId="31" fillId="0" borderId="18" xfId="0" applyFont="1" applyBorder="1" applyAlignment="1" applyProtection="1">
      <alignment horizontal="center" vertical="center" wrapText="1"/>
      <protection hidden="1"/>
    </xf>
    <xf numFmtId="0" fontId="31" fillId="0" borderId="19" xfId="0" applyFont="1" applyBorder="1" applyAlignment="1" applyProtection="1">
      <alignment horizontal="center" vertical="center" wrapText="1"/>
      <protection hidden="1"/>
    </xf>
    <xf numFmtId="0" fontId="31" fillId="0" borderId="20" xfId="0" applyFont="1" applyBorder="1" applyAlignment="1" applyProtection="1">
      <alignment horizontal="center" vertical="center" wrapText="1"/>
      <protection hidden="1"/>
    </xf>
    <xf numFmtId="0" fontId="22" fillId="7" borderId="6" xfId="0" applyFont="1" applyFill="1" applyBorder="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0" fontId="22" fillId="4" borderId="9"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15" fontId="7" fillId="6" borderId="7" xfId="0" applyNumberFormat="1" applyFont="1" applyFill="1" applyBorder="1" applyAlignment="1" applyProtection="1">
      <alignment horizontal="center" vertical="center"/>
      <protection hidden="1"/>
    </xf>
    <xf numFmtId="15" fontId="7" fillId="6" borderId="8" xfId="0" applyNumberFormat="1" applyFont="1" applyFill="1" applyBorder="1" applyAlignment="1" applyProtection="1">
      <alignment horizontal="center" vertical="center"/>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22" fillId="7" borderId="8"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167" fontId="4" fillId="3" borderId="7" xfId="4" applyNumberFormat="1" applyFont="1" applyFill="1" applyBorder="1" applyAlignment="1" applyProtection="1">
      <alignment horizontal="left" vertical="center"/>
      <protection hidden="1"/>
    </xf>
    <xf numFmtId="167" fontId="4" fillId="3" borderId="8" xfId="4" applyNumberFormat="1" applyFont="1" applyFill="1" applyBorder="1" applyAlignment="1" applyProtection="1">
      <alignment horizontal="left" vertical="center"/>
      <protection hidden="1"/>
    </xf>
    <xf numFmtId="167" fontId="4" fillId="6" borderId="7" xfId="4" applyNumberFormat="1" applyFont="1" applyFill="1" applyBorder="1" applyAlignment="1" applyProtection="1">
      <alignment horizontal="left" vertical="center" wrapText="1"/>
      <protection hidden="1"/>
    </xf>
    <xf numFmtId="167" fontId="4" fillId="6" borderId="8" xfId="4" applyNumberFormat="1" applyFont="1" applyFill="1" applyBorder="1" applyAlignment="1" applyProtection="1">
      <alignment horizontal="left" vertical="center" wrapText="1"/>
      <protection hidden="1"/>
    </xf>
    <xf numFmtId="0" fontId="22"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12"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10" xfId="0" applyFont="1" applyFill="1" applyBorder="1" applyAlignment="1" applyProtection="1">
      <alignment horizontal="center" vertical="center" wrapText="1"/>
      <protection hidden="1"/>
    </xf>
    <xf numFmtId="10" fontId="6" fillId="6" borderId="8" xfId="0" applyNumberFormat="1" applyFont="1" applyFill="1" applyBorder="1" applyAlignment="1" applyProtection="1">
      <alignment horizontal="right" vertical="center"/>
      <protection hidden="1"/>
    </xf>
    <xf numFmtId="0" fontId="27" fillId="8" borderId="0" xfId="0" applyFont="1" applyFill="1" applyAlignment="1" applyProtection="1">
      <alignment vertical="center"/>
      <protection hidden="1"/>
    </xf>
    <xf numFmtId="0" fontId="1" fillId="8" borderId="0" xfId="0" applyFont="1" applyFill="1" applyAlignment="1" applyProtection="1">
      <alignment vertical="center"/>
      <protection hidden="1"/>
    </xf>
    <xf numFmtId="169" fontId="27" fillId="8" borderId="0" xfId="1" applyNumberFormat="1" applyFont="1" applyFill="1" applyAlignment="1" applyProtection="1">
      <alignment vertical="center"/>
      <protection hidden="1"/>
    </xf>
    <xf numFmtId="0" fontId="28" fillId="8" borderId="0" xfId="0" applyFont="1" applyFill="1" applyAlignment="1" applyProtection="1">
      <alignment vertical="center"/>
      <protection hidden="1"/>
    </xf>
    <xf numFmtId="3" fontId="1" fillId="8" borderId="0" xfId="0" applyNumberFormat="1" applyFont="1" applyFill="1" applyAlignment="1" applyProtection="1">
      <alignment horizontal="right" vertical="center"/>
      <protection hidden="1"/>
    </xf>
    <xf numFmtId="10" fontId="1" fillId="8" borderId="0" xfId="4" applyNumberFormat="1" applyFont="1" applyFill="1" applyBorder="1" applyAlignment="1" applyProtection="1">
      <alignment vertical="center"/>
      <protection hidden="1"/>
    </xf>
    <xf numFmtId="0" fontId="1" fillId="8" borderId="1" xfId="0" applyFont="1" applyFill="1" applyBorder="1" applyAlignment="1" applyProtection="1">
      <alignment vertical="center"/>
      <protection hidden="1"/>
    </xf>
    <xf numFmtId="0" fontId="1" fillId="8" borderId="2" xfId="0" applyFont="1" applyFill="1" applyBorder="1" applyAlignment="1" applyProtection="1">
      <alignment vertical="center"/>
      <protection hidden="1"/>
    </xf>
    <xf numFmtId="0" fontId="1" fillId="8" borderId="3" xfId="0" applyFont="1" applyFill="1" applyBorder="1" applyAlignment="1" applyProtection="1">
      <alignment vertical="center"/>
      <protection hidden="1"/>
    </xf>
    <xf numFmtId="0" fontId="1" fillId="8" borderId="4" xfId="0" applyFont="1" applyFill="1" applyBorder="1" applyAlignment="1" applyProtection="1">
      <alignment vertical="center"/>
      <protection hidden="1"/>
    </xf>
    <xf numFmtId="3" fontId="28" fillId="8" borderId="5" xfId="0" applyNumberFormat="1" applyFont="1" applyFill="1" applyBorder="1" applyAlignment="1" applyProtection="1">
      <alignment vertical="center"/>
      <protection hidden="1"/>
    </xf>
    <xf numFmtId="3" fontId="27" fillId="8" borderId="0" xfId="0" applyNumberFormat="1" applyFont="1" applyFill="1" applyAlignment="1" applyProtection="1">
      <alignment vertical="center"/>
      <protection hidden="1"/>
    </xf>
    <xf numFmtId="3" fontId="1"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21" fillId="8" borderId="0" xfId="0" applyFont="1" applyFill="1" applyAlignment="1" applyProtection="1">
      <alignment horizontal="center" vertical="center"/>
      <protection hidden="1"/>
    </xf>
    <xf numFmtId="0" fontId="21" fillId="8" borderId="0" xfId="0" applyFont="1" applyFill="1" applyAlignment="1" applyProtection="1">
      <alignment vertical="center" wrapText="1"/>
      <protection hidden="1"/>
    </xf>
    <xf numFmtId="0" fontId="26" fillId="8" borderId="0" xfId="0" applyFont="1" applyFill="1" applyAlignment="1" applyProtection="1">
      <alignment vertical="center"/>
      <protection hidden="1"/>
    </xf>
    <xf numFmtId="0" fontId="26" fillId="8" borderId="0" xfId="0" applyFont="1" applyFill="1" applyAlignment="1" applyProtection="1">
      <alignment horizontal="center" vertical="center"/>
      <protection hidden="1"/>
    </xf>
    <xf numFmtId="0" fontId="22" fillId="8" borderId="0" xfId="0" applyFont="1" applyFill="1" applyAlignment="1" applyProtection="1">
      <alignment horizontal="center" vertical="center" wrapText="1"/>
      <protection hidden="1"/>
    </xf>
    <xf numFmtId="4" fontId="1" fillId="8" borderId="0" xfId="0" applyNumberFormat="1" applyFont="1" applyFill="1" applyAlignment="1" applyProtection="1">
      <alignment vertical="center"/>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Vigentes'!$B$59</c:f>
              <c:strCache>
                <c:ptCount val="1"/>
                <c:pt idx="0">
                  <c:v>TES COP - Corto y Largo Plazo</c:v>
                </c:pt>
              </c:strCache>
            </c:strRef>
          </c:tx>
          <c:spPr>
            <a:solidFill>
              <a:srgbClr val="00588E"/>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Vigentes'!$E$59:$U$59</c:f>
              <c:numCache>
                <c:formatCode>#,##0</c:formatCode>
                <c:ptCount val="17"/>
                <c:pt idx="0">
                  <c:v>8254999.4000000004</c:v>
                </c:pt>
                <c:pt idx="1">
                  <c:v>4849999.8</c:v>
                </c:pt>
                <c:pt idx="2">
                  <c:v>33486459.399999999</c:v>
                </c:pt>
                <c:pt idx="4">
                  <c:v>25779227.5</c:v>
                </c:pt>
                <c:pt idx="5">
                  <c:v>19952831.899999999</c:v>
                </c:pt>
                <c:pt idx="6">
                  <c:v>28778993.899999999</c:v>
                </c:pt>
                <c:pt idx="7">
                  <c:v>10180910.199999999</c:v>
                </c:pt>
                <c:pt idx="8">
                  <c:v>31116142.199999999</c:v>
                </c:pt>
                <c:pt idx="10">
                  <c:v>19949055.699999999</c:v>
                </c:pt>
                <c:pt idx="11">
                  <c:v>21570611.699999999</c:v>
                </c:pt>
                <c:pt idx="13">
                  <c:v>18152628</c:v>
                </c:pt>
              </c:numCache>
            </c:numRef>
          </c:val>
          <c:extLst>
            <c:ext xmlns:c16="http://schemas.microsoft.com/office/drawing/2014/chart" uri="{C3380CC4-5D6E-409C-BE32-E72D297353CC}">
              <c16:uniqueId val="{00000000-A4F5-4F41-92CF-DCA653A09F8F}"/>
            </c:ext>
          </c:extLst>
        </c:ser>
        <c:ser>
          <c:idx val="1"/>
          <c:order val="1"/>
          <c:tx>
            <c:strRef>
              <c:f>'Emisiones Vigentes'!$B$60</c:f>
              <c:strCache>
                <c:ptCount val="1"/>
                <c:pt idx="0">
                  <c:v>TES UVR</c:v>
                </c:pt>
              </c:strCache>
            </c:strRef>
          </c:tx>
          <c:spPr>
            <a:solidFill>
              <a:schemeClr val="accent1">
                <a:lumMod val="60000"/>
                <a:lumOff val="40000"/>
              </a:schemeClr>
            </a:solidFill>
            <a:effectLst/>
          </c:spPr>
          <c:invertIfNegative val="0"/>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Vigentes'!$E$60:$U$60</c:f>
              <c:numCache>
                <c:formatCode>#,##0</c:formatCode>
                <c:ptCount val="17"/>
                <c:pt idx="1">
                  <c:v>9713206.0724755004</c:v>
                </c:pt>
                <c:pt idx="3">
                  <c:v>28673583.369674768</c:v>
                </c:pt>
                <c:pt idx="5">
                  <c:v>10802467.753585</c:v>
                </c:pt>
                <c:pt idx="7">
                  <c:v>18099388.3080034</c:v>
                </c:pt>
                <c:pt idx="9">
                  <c:v>1244082.0274013001</c:v>
                </c:pt>
                <c:pt idx="12">
                  <c:v>11563153.863781899</c:v>
                </c:pt>
                <c:pt idx="14">
                  <c:v>15954918.016376195</c:v>
                </c:pt>
                <c:pt idx="15">
                  <c:v>7623582.8305644998</c:v>
                </c:pt>
                <c:pt idx="16">
                  <c:v>4073487.3618647992</c:v>
                </c:pt>
              </c:numCache>
            </c:numRef>
          </c:val>
          <c:extLst>
            <c:ext xmlns:c16="http://schemas.microsoft.com/office/drawing/2014/chart" uri="{C3380CC4-5D6E-409C-BE32-E72D297353CC}">
              <c16:uniqueId val="{00000001-A4F5-4F41-92CF-DCA653A09F8F}"/>
            </c:ext>
          </c:extLst>
        </c:ser>
        <c:dLbls>
          <c:showLegendKey val="0"/>
          <c:showVal val="0"/>
          <c:showCatName val="0"/>
          <c:showSerName val="0"/>
          <c:showPercent val="0"/>
          <c:showBubbleSize val="0"/>
        </c:dLbls>
        <c:gapWidth val="150"/>
        <c:overlap val="100"/>
        <c:axId val="1597122607"/>
        <c:axId val="1"/>
      </c:barChart>
      <c:lineChart>
        <c:grouping val="standard"/>
        <c:varyColors val="0"/>
        <c:ser>
          <c:idx val="3"/>
          <c:order val="2"/>
          <c:tx>
            <c:strRef>
              <c:f>'Emisiones Vigentes'!$B$63</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0.00%</c:formatCode>
                <c:ptCount val="17"/>
                <c:pt idx="0">
                  <c:v>2.5028822312803681E-2</c:v>
                </c:pt>
                <c:pt idx="1">
                  <c:v>4.4155047677770683E-2</c:v>
                </c:pt>
                <c:pt idx="2">
                  <c:v>0.10152958245006226</c:v>
                </c:pt>
                <c:pt idx="3">
                  <c:v>8.6937138145758361E-2</c:v>
                </c:pt>
                <c:pt idx="4">
                  <c:v>7.8161568910452284E-2</c:v>
                </c:pt>
                <c:pt idx="5">
                  <c:v>9.324881722058169E-2</c:v>
                </c:pt>
                <c:pt idx="6">
                  <c:v>8.725673858490661E-2</c:v>
                </c:pt>
                <c:pt idx="7">
                  <c:v>8.5744714446601172E-2</c:v>
                </c:pt>
                <c:pt idx="8">
                  <c:v>9.4342877139849596E-2</c:v>
                </c:pt>
                <c:pt idx="9">
                  <c:v>3.7720060895921688E-3</c:v>
                </c:pt>
                <c:pt idx="10">
                  <c:v>6.0484725222817511E-2</c:v>
                </c:pt>
                <c:pt idx="11">
                  <c:v>6.5401217039190107E-2</c:v>
                </c:pt>
                <c:pt idx="12">
                  <c:v>3.5059012049377794E-2</c:v>
                </c:pt>
                <c:pt idx="13">
                  <c:v>5.5038029526982744E-2</c:v>
                </c:pt>
                <c:pt idx="14">
                  <c:v>4.8374662274019056E-2</c:v>
                </c:pt>
                <c:pt idx="15">
                  <c:v>2.3114392964479171E-2</c:v>
                </c:pt>
                <c:pt idx="16">
                  <c:v>1.2350647944755209E-2</c:v>
                </c:pt>
              </c:numCache>
            </c:numRef>
          </c:val>
          <c:smooth val="0"/>
          <c:extLst>
            <c:ext xmlns:c16="http://schemas.microsoft.com/office/drawing/2014/chart" uri="{C3380CC4-5D6E-409C-BE32-E72D297353CC}">
              <c16:uniqueId val="{00000002-A4F5-4F41-92CF-DCA653A09F8F}"/>
            </c:ext>
          </c:extLst>
        </c:ser>
        <c:dLbls>
          <c:showLegendKey val="0"/>
          <c:showVal val="0"/>
          <c:showCatName val="0"/>
          <c:showSerName val="0"/>
          <c:showPercent val="0"/>
          <c:showBubbleSize val="0"/>
        </c:dLbls>
        <c:marker val="1"/>
        <c:smooth val="0"/>
        <c:axId val="3"/>
        <c:axId val="4"/>
      </c:lineChart>
      <c:catAx>
        <c:axId val="15971226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97122607"/>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B71-4B09-A717-A7D2C65BDCC3}"/>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CB71-4B09-A717-A7D2C65BDCC3}"/>
              </c:ext>
            </c:extLst>
          </c:dPt>
          <c:dPt>
            <c:idx val="2"/>
            <c:bubble3D val="0"/>
            <c:spPr>
              <a:solidFill>
                <a:schemeClr val="accent1">
                  <a:lumMod val="40000"/>
                  <a:lumOff val="60000"/>
                </a:schemeClr>
              </a:solidFill>
            </c:spPr>
            <c:extLst>
              <c:ext xmlns:c16="http://schemas.microsoft.com/office/drawing/2014/chart" uri="{C3380CC4-5D6E-409C-BE32-E72D297353CC}">
                <c16:uniqueId val="{00000002-CB71-4B09-A717-A7D2C65BDCC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CB71-4B09-A717-A7D2C65BDCC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B71-4B09-A717-A7D2C65BDCC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B71-4B09-A717-A7D2C65BDCC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B71-4B09-A717-A7D2C65BDCC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B71-4B09-A717-A7D2C65BDCC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B71-4B09-A717-A7D2C65BDCC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13104999.200000001</c:v>
                </c:pt>
                <c:pt idx="1">
                  <c:v>208966860.49999997</c:v>
                </c:pt>
                <c:pt idx="2">
                  <c:v>107747869.60372736</c:v>
                </c:pt>
              </c:numCache>
            </c:numRef>
          </c:val>
          <c:extLst>
            <c:ext xmlns:c16="http://schemas.microsoft.com/office/drawing/2014/chart" uri="{C3380CC4-5D6E-409C-BE32-E72D297353CC}">
              <c16:uniqueId val="{00000006-CB71-4B09-A717-A7D2C65BDCC3}"/>
            </c:ext>
          </c:extLst>
        </c:ser>
        <c:ser>
          <c:idx val="1"/>
          <c:order val="1"/>
          <c:dPt>
            <c:idx val="0"/>
            <c:bubble3D val="0"/>
            <c:extLst>
              <c:ext xmlns:c16="http://schemas.microsoft.com/office/drawing/2014/chart" uri="{C3380CC4-5D6E-409C-BE32-E72D297353CC}">
                <c16:uniqueId val="{00000007-CB71-4B09-A717-A7D2C65BDCC3}"/>
              </c:ext>
            </c:extLst>
          </c:dPt>
          <c:dPt>
            <c:idx val="1"/>
            <c:bubble3D val="0"/>
            <c:extLst>
              <c:ext xmlns:c16="http://schemas.microsoft.com/office/drawing/2014/chart" uri="{C3380CC4-5D6E-409C-BE32-E72D297353CC}">
                <c16:uniqueId val="{00000008-CB71-4B09-A717-A7D2C65BDCC3}"/>
              </c:ext>
            </c:extLst>
          </c:dPt>
          <c:dPt>
            <c:idx val="2"/>
            <c:bubble3D val="0"/>
            <c:extLst>
              <c:ext xmlns:c16="http://schemas.microsoft.com/office/drawing/2014/chart" uri="{C3380CC4-5D6E-409C-BE32-E72D297353CC}">
                <c16:uniqueId val="{00000009-CB71-4B09-A717-A7D2C65BDCC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0.63357901888144696</c:v>
                </c:pt>
                <c:pt idx="1">
                  <c:v>0.3266871567422322</c:v>
                </c:pt>
              </c:numCache>
            </c:numRef>
          </c:val>
          <c:extLst>
            <c:ext xmlns:c16="http://schemas.microsoft.com/office/drawing/2014/chart" uri="{C3380CC4-5D6E-409C-BE32-E72D297353CC}">
              <c16:uniqueId val="{0000000A-CB71-4B09-A717-A7D2C65BDCC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29B-4E4D-81E1-B847B51726B9}"/>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129B-4E4D-81E1-B847B51726B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29B-4E4D-81E1-B847B51726B9}"/>
              </c:ext>
            </c:extLst>
          </c:dPt>
          <c:dLbls>
            <c:dLbl>
              <c:idx val="1"/>
              <c:layout>
                <c:manualLayout>
                  <c:x val="2.8649236524992388E-3"/>
                  <c:y val="-8.4530149566445195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29B-4E4D-81E1-B847B51726B9}"/>
                </c:ext>
              </c:extLst>
            </c:dLbl>
            <c:dLbl>
              <c:idx val="2"/>
              <c:layout>
                <c:manualLayout>
                  <c:x val="-1.4891953422949203E-2"/>
                  <c:y val="7.4787777341281364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29B-4E4D-81E1-B847B51726B9}"/>
                </c:ext>
              </c:extLst>
            </c:dLbl>
            <c:spPr>
              <a:noFill/>
              <a:ln>
                <a:noFill/>
              </a:ln>
              <a:effectLst/>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3.9733824376320899E-2</c:v>
                </c:pt>
                <c:pt idx="1">
                  <c:v>0.63357901888144696</c:v>
                </c:pt>
                <c:pt idx="2">
                  <c:v>0.3266871567422322</c:v>
                </c:pt>
              </c:numCache>
            </c:numRef>
          </c:val>
          <c:extLst>
            <c:ext xmlns:c16="http://schemas.microsoft.com/office/drawing/2014/chart" uri="{C3380CC4-5D6E-409C-BE32-E72D297353CC}">
              <c16:uniqueId val="{00000003-129B-4E4D-81E1-B847B51726B9}"/>
            </c:ext>
          </c:extLst>
        </c:ser>
        <c:dLbls>
          <c:dLblPos val="bestFit"/>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59"/>
          <c:y val="0.20462944301159752"/>
          <c:w val="0.22701840170531173"/>
          <c:h val="0.26178557398329549"/>
        </c:manualLayout>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Issu'!$B$59</c:f>
              <c:strCache>
                <c:ptCount val="1"/>
                <c:pt idx="0">
                  <c:v>TES COP Fixed Rate and Short Term</c:v>
                </c:pt>
              </c:strCache>
            </c:strRef>
          </c:tx>
          <c:spPr>
            <a:solidFill>
              <a:srgbClr val="00588E"/>
            </a:solidFill>
            <a:effectLst/>
          </c:spPr>
          <c:invertIfNegative val="0"/>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Issu'!$E$59:$U$59</c:f>
              <c:numCache>
                <c:formatCode>#,##0</c:formatCode>
                <c:ptCount val="17"/>
                <c:pt idx="0">
                  <c:v>2207.5201163795064</c:v>
                </c:pt>
                <c:pt idx="1">
                  <c:v>1296.9682496811063</c:v>
                </c:pt>
                <c:pt idx="2">
                  <c:v>8954.8198818555466</c:v>
                </c:pt>
                <c:pt idx="4">
                  <c:v>6893.7816386726536</c:v>
                </c:pt>
                <c:pt idx="5">
                  <c:v>5335.7093881786022</c:v>
                </c:pt>
                <c:pt idx="6">
                  <c:v>7695.9676052081968</c:v>
                </c:pt>
                <c:pt idx="7">
                  <c:v>2722.5397580953554</c:v>
                </c:pt>
                <c:pt idx="8">
                  <c:v>8320.9587938462191</c:v>
                </c:pt>
                <c:pt idx="10">
                  <c:v>5334.6995713319193</c:v>
                </c:pt>
                <c:pt idx="11">
                  <c:v>5768.329825724898</c:v>
                </c:pt>
                <c:pt idx="13">
                  <c:v>4854.3058010584336</c:v>
                </c:pt>
              </c:numCache>
            </c:numRef>
          </c:val>
          <c:extLst>
            <c:ext xmlns:c16="http://schemas.microsoft.com/office/drawing/2014/chart" uri="{C3380CC4-5D6E-409C-BE32-E72D297353CC}">
              <c16:uniqueId val="{00000000-EA86-470C-99AE-7C743C30F236}"/>
            </c:ext>
          </c:extLst>
        </c:ser>
        <c:ser>
          <c:idx val="1"/>
          <c:order val="1"/>
          <c:tx>
            <c:strRef>
              <c:f>'Outstand. Issu'!$B$60</c:f>
              <c:strCache>
                <c:ptCount val="1"/>
                <c:pt idx="0">
                  <c:v>TES UVR</c:v>
                </c:pt>
              </c:strCache>
            </c:strRef>
          </c:tx>
          <c:spPr>
            <a:solidFill>
              <a:schemeClr val="accent1">
                <a:lumMod val="60000"/>
                <a:lumOff val="40000"/>
              </a:schemeClr>
            </a:solidFill>
            <a:effectLst/>
          </c:spPr>
          <c:invertIfNegative val="0"/>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Issu'!$E$60:$U$60</c:f>
              <c:numCache>
                <c:formatCode>#,##0</c:formatCode>
                <c:ptCount val="17"/>
                <c:pt idx="1">
                  <c:v>2597.4681233204265</c:v>
                </c:pt>
                <c:pt idx="3">
                  <c:v>7667.7791275480804</c:v>
                </c:pt>
                <c:pt idx="5">
                  <c:v>2888.7542829597087</c:v>
                </c:pt>
                <c:pt idx="7">
                  <c:v>4840.0686478646558</c:v>
                </c:pt>
                <c:pt idx="9">
                  <c:v>332.68761980946607</c:v>
                </c:pt>
                <c:pt idx="12">
                  <c:v>3092.1740300901729</c:v>
                </c:pt>
                <c:pt idx="14">
                  <c:v>4266.6026694485599</c:v>
                </c:pt>
                <c:pt idx="15">
                  <c:v>2038.6691315030928</c:v>
                </c:pt>
                <c:pt idx="16">
                  <c:v>1089.3162869441553</c:v>
                </c:pt>
              </c:numCache>
            </c:numRef>
          </c:val>
          <c:extLst>
            <c:ext xmlns:c16="http://schemas.microsoft.com/office/drawing/2014/chart" uri="{C3380CC4-5D6E-409C-BE32-E72D297353CC}">
              <c16:uniqueId val="{00000001-EA86-470C-99AE-7C743C30F236}"/>
            </c:ext>
          </c:extLst>
        </c:ser>
        <c:dLbls>
          <c:showLegendKey val="0"/>
          <c:showVal val="0"/>
          <c:showCatName val="0"/>
          <c:showSerName val="0"/>
          <c:showPercent val="0"/>
          <c:showBubbleSize val="0"/>
        </c:dLbls>
        <c:gapWidth val="150"/>
        <c:overlap val="100"/>
        <c:axId val="1597119695"/>
        <c:axId val="1"/>
      </c:barChart>
      <c:lineChart>
        <c:grouping val="standard"/>
        <c:varyColors val="0"/>
        <c:ser>
          <c:idx val="3"/>
          <c:order val="2"/>
          <c:tx>
            <c:strRef>
              <c:f>'Outstand. Issu'!$B$63</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Issu'!$E$58:$U$58</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0.00%</c:formatCode>
                <c:ptCount val="17"/>
                <c:pt idx="0">
                  <c:v>2.5028822312803678E-2</c:v>
                </c:pt>
                <c:pt idx="1">
                  <c:v>4.4155047677770683E-2</c:v>
                </c:pt>
                <c:pt idx="2">
                  <c:v>0.10152958245006224</c:v>
                </c:pt>
                <c:pt idx="3">
                  <c:v>8.6937138145758361E-2</c:v>
                </c:pt>
                <c:pt idx="4">
                  <c:v>7.816156891045227E-2</c:v>
                </c:pt>
                <c:pt idx="5">
                  <c:v>9.3248817220581676E-2</c:v>
                </c:pt>
                <c:pt idx="6">
                  <c:v>8.725673858490661E-2</c:v>
                </c:pt>
                <c:pt idx="7">
                  <c:v>8.5744714446601172E-2</c:v>
                </c:pt>
                <c:pt idx="8">
                  <c:v>9.4342877139849582E-2</c:v>
                </c:pt>
                <c:pt idx="9">
                  <c:v>3.7720060895921688E-3</c:v>
                </c:pt>
                <c:pt idx="10">
                  <c:v>6.0484725222817504E-2</c:v>
                </c:pt>
                <c:pt idx="11">
                  <c:v>6.5401217039190093E-2</c:v>
                </c:pt>
                <c:pt idx="12">
                  <c:v>3.5059012049377794E-2</c:v>
                </c:pt>
                <c:pt idx="13">
                  <c:v>5.5038029526982744E-2</c:v>
                </c:pt>
                <c:pt idx="14">
                  <c:v>4.8374662274019049E-2</c:v>
                </c:pt>
                <c:pt idx="15">
                  <c:v>2.3114392964479171E-2</c:v>
                </c:pt>
                <c:pt idx="16">
                  <c:v>1.2350647944755207E-2</c:v>
                </c:pt>
              </c:numCache>
            </c:numRef>
          </c:val>
          <c:smooth val="0"/>
          <c:extLst>
            <c:ext xmlns:c16="http://schemas.microsoft.com/office/drawing/2014/chart" uri="{C3380CC4-5D6E-409C-BE32-E72D297353CC}">
              <c16:uniqueId val="{00000002-EA86-470C-99AE-7C743C30F236}"/>
            </c:ext>
          </c:extLst>
        </c:ser>
        <c:dLbls>
          <c:showLegendKey val="0"/>
          <c:showVal val="0"/>
          <c:showCatName val="0"/>
          <c:showSerName val="0"/>
          <c:showPercent val="0"/>
          <c:showBubbleSize val="0"/>
        </c:dLbls>
        <c:marker val="1"/>
        <c:smooth val="0"/>
        <c:axId val="3"/>
        <c:axId val="4"/>
      </c:lineChart>
      <c:catAx>
        <c:axId val="15971196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97119695"/>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4432475086"/>
          <c:y val="5.0175733109503448E-2"/>
          <c:w val="0.21501451459671828"/>
          <c:h val="0.89764179223789908"/>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070-4CCC-85CB-43ACA3FE9E8F}"/>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C070-4CCC-85CB-43ACA3FE9E8F}"/>
              </c:ext>
            </c:extLst>
          </c:dPt>
          <c:dPt>
            <c:idx val="2"/>
            <c:bubble3D val="0"/>
            <c:spPr>
              <a:solidFill>
                <a:schemeClr val="accent1">
                  <a:lumMod val="40000"/>
                  <a:lumOff val="60000"/>
                </a:schemeClr>
              </a:solidFill>
            </c:spPr>
            <c:extLst>
              <c:ext xmlns:c16="http://schemas.microsoft.com/office/drawing/2014/chart" uri="{C3380CC4-5D6E-409C-BE32-E72D297353CC}">
                <c16:uniqueId val="{00000002-C070-4CCC-85CB-43ACA3FE9E8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70-4CCC-85CB-43ACA3FE9E8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70-4CCC-85CB-43ACA3FE9E8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070-4CCC-85CB-43ACA3FE9E8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070-4CCC-85CB-43ACA3FE9E8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070-4CCC-85CB-43ACA3FE9E8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070-4CCC-85CB-43ACA3FE9E8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Issu'!$Q$17:$Q$19</c:f>
              <c:strCache>
                <c:ptCount val="3"/>
                <c:pt idx="0">
                  <c:v>TES Short Term</c:v>
                </c:pt>
                <c:pt idx="1">
                  <c:v>TES Fixed Rate</c:v>
                </c:pt>
                <c:pt idx="2">
                  <c:v>TES UVR</c:v>
                </c:pt>
              </c:strCache>
            </c:strRef>
          </c:cat>
          <c:val>
            <c:numRef>
              <c:f>'Outstand. Issu'!$T$17:$T$19</c:f>
              <c:numCache>
                <c:formatCode>#,##0</c:formatCode>
                <c:ptCount val="3"/>
                <c:pt idx="0">
                  <c:v>3504.4883660606124</c:v>
                </c:pt>
                <c:pt idx="1">
                  <c:v>55881.112263971823</c:v>
                </c:pt>
                <c:pt idx="2">
                  <c:v>28813.519919488313</c:v>
                </c:pt>
              </c:numCache>
            </c:numRef>
          </c:val>
          <c:extLst>
            <c:ext xmlns:c16="http://schemas.microsoft.com/office/drawing/2014/chart" uri="{C3380CC4-5D6E-409C-BE32-E72D297353CC}">
              <c16:uniqueId val="{00000006-C070-4CCC-85CB-43ACA3FE9E8F}"/>
            </c:ext>
          </c:extLst>
        </c:ser>
        <c:ser>
          <c:idx val="1"/>
          <c:order val="1"/>
          <c:dPt>
            <c:idx val="0"/>
            <c:bubble3D val="0"/>
            <c:extLst>
              <c:ext xmlns:c16="http://schemas.microsoft.com/office/drawing/2014/chart" uri="{C3380CC4-5D6E-409C-BE32-E72D297353CC}">
                <c16:uniqueId val="{00000007-C070-4CCC-85CB-43ACA3FE9E8F}"/>
              </c:ext>
            </c:extLst>
          </c:dPt>
          <c:dPt>
            <c:idx val="1"/>
            <c:bubble3D val="0"/>
            <c:extLst>
              <c:ext xmlns:c16="http://schemas.microsoft.com/office/drawing/2014/chart" uri="{C3380CC4-5D6E-409C-BE32-E72D297353CC}">
                <c16:uniqueId val="{00000008-C070-4CCC-85CB-43ACA3FE9E8F}"/>
              </c:ext>
            </c:extLst>
          </c:dPt>
          <c:dPt>
            <c:idx val="2"/>
            <c:bubble3D val="0"/>
            <c:extLst>
              <c:ext xmlns:c16="http://schemas.microsoft.com/office/drawing/2014/chart" uri="{C3380CC4-5D6E-409C-BE32-E72D297353CC}">
                <c16:uniqueId val="{00000009-C070-4CCC-85CB-43ACA3FE9E8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Issu'!$Q$17:$Q$19</c:f>
              <c:strCache>
                <c:ptCount val="3"/>
                <c:pt idx="0">
                  <c:v>TES Short Term</c:v>
                </c:pt>
                <c:pt idx="1">
                  <c:v>TES Fixed Rate</c:v>
                </c:pt>
                <c:pt idx="2">
                  <c:v>TES UVR</c:v>
                </c:pt>
              </c:strCache>
            </c:strRef>
          </c:cat>
          <c:val>
            <c:numRef>
              <c:f>'Outstand. Issu'!$U$18:$U$19</c:f>
              <c:numCache>
                <c:formatCode>0.00%</c:formatCode>
                <c:ptCount val="2"/>
                <c:pt idx="0">
                  <c:v>0.63357901888144696</c:v>
                </c:pt>
                <c:pt idx="1">
                  <c:v>0.32668715674223214</c:v>
                </c:pt>
              </c:numCache>
            </c:numRef>
          </c:val>
          <c:extLst>
            <c:ext xmlns:c16="http://schemas.microsoft.com/office/drawing/2014/chart" uri="{C3380CC4-5D6E-409C-BE32-E72D297353CC}">
              <c16:uniqueId val="{0000000A-C070-4CCC-85CB-43ACA3FE9E8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C71-40F6-8FF8-179CFE9BBE5C}"/>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0C71-40F6-8FF8-179CFE9BBE5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C71-40F6-8FF8-179CFE9BBE5C}"/>
              </c:ext>
            </c:extLst>
          </c:dPt>
          <c:dLbls>
            <c:dLbl>
              <c:idx val="1"/>
              <c:layout>
                <c:manualLayout>
                  <c:x val="-8.166934934238192E-5"/>
                  <c:y val="-3.2469412039330223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C71-40F6-8FF8-179CFE9BBE5C}"/>
                </c:ext>
              </c:extLst>
            </c:dLbl>
            <c:dLbl>
              <c:idx val="2"/>
              <c:layout>
                <c:manualLayout>
                  <c:x val="-1.7838546424790824E-2"/>
                  <c:y val="5.373460638461407E-3"/>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71-40F6-8FF8-179CFE9BBE5C}"/>
                </c:ext>
              </c:extLst>
            </c:dLbl>
            <c:spPr>
              <a:noFill/>
              <a:ln>
                <a:noFill/>
              </a:ln>
              <a:effectLst/>
            </c:spPr>
            <c:txPr>
              <a:bodyPr wrap="square" lIns="38100" tIns="19050" rIns="38100" bIns="19050" anchor="ctr">
                <a:spAutoFit/>
              </a:bodyPr>
              <a:lstStyle/>
              <a:p>
                <a:pPr>
                  <a:defRPr sz="2000"/>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Issu'!$Q$17:$Q$19</c:f>
              <c:strCache>
                <c:ptCount val="3"/>
                <c:pt idx="0">
                  <c:v>TES Short Term</c:v>
                </c:pt>
                <c:pt idx="1">
                  <c:v>TES Fixed Rate</c:v>
                </c:pt>
                <c:pt idx="2">
                  <c:v>TES UVR</c:v>
                </c:pt>
              </c:strCache>
            </c:strRef>
          </c:cat>
          <c:val>
            <c:numRef>
              <c:f>'Outstand. Issu'!$U$17:$U$19</c:f>
              <c:numCache>
                <c:formatCode>0.00%</c:formatCode>
                <c:ptCount val="3"/>
                <c:pt idx="0">
                  <c:v>3.9733824376320892E-2</c:v>
                </c:pt>
                <c:pt idx="1">
                  <c:v>0.63357901888144696</c:v>
                </c:pt>
                <c:pt idx="2">
                  <c:v>0.32668715674223214</c:v>
                </c:pt>
              </c:numCache>
            </c:numRef>
          </c:val>
          <c:extLst>
            <c:ext xmlns:c16="http://schemas.microsoft.com/office/drawing/2014/chart" uri="{C3380CC4-5D6E-409C-BE32-E72D297353CC}">
              <c16:uniqueId val="{00000003-0C71-40F6-8FF8-179CFE9BBE5C}"/>
            </c:ext>
          </c:extLst>
        </c:ser>
        <c:dLbls>
          <c:dLblPos val="bestFit"/>
          <c:showLegendKey val="0"/>
          <c:showVal val="1"/>
          <c:showCatName val="0"/>
          <c:showSerName val="0"/>
          <c:showPercent val="0"/>
          <c:showBubbleSize val="0"/>
          <c:showLeaderLines val="1"/>
        </c:dLbls>
        <c:firstSliceAng val="0"/>
      </c:pieChart>
      <c:spPr>
        <a:noFill/>
        <a:ln w="25400">
          <a:noFill/>
        </a:ln>
      </c:spPr>
    </c:plotArea>
    <c:legend>
      <c:legendPos val="r"/>
      <c:layout/>
      <c:overlay val="0"/>
      <c:txPr>
        <a:bodyPr/>
        <a:lstStyle/>
        <a:p>
          <a:pPr>
            <a:defRPr sz="2000"/>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052"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104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04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042"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04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40</xdr:row>
      <xdr:rowOff>152400</xdr:rowOff>
    </xdr:from>
    <xdr:to>
      <xdr:col>21</xdr:col>
      <xdr:colOff>209550</xdr:colOff>
      <xdr:row>55</xdr:row>
      <xdr:rowOff>219075</xdr:rowOff>
    </xdr:to>
    <xdr:graphicFrame macro="">
      <xdr:nvGraphicFramePr>
        <xdr:cNvPr id="308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308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090"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309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2">
          <cell r="A2" t="str">
            <v>Fuentes</v>
          </cell>
        </row>
        <row r="8">
          <cell r="L8">
            <v>1</v>
          </cell>
        </row>
        <row r="236">
          <cell r="A236">
            <v>7.0618200108908642</v>
          </cell>
          <cell r="B236">
            <v>7.0618200108908642</v>
          </cell>
        </row>
        <row r="318">
          <cell r="A318">
            <v>4023520.3402396999</v>
          </cell>
          <cell r="B318">
            <v>1099.277444978949</v>
          </cell>
        </row>
      </sheetData>
      <sheetData sheetId="1">
        <row r="18">
          <cell r="Q18" t="str">
            <v>TES Corto Plazo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I1" sqref="I1"/>
    </sheetView>
  </sheetViews>
  <sheetFormatPr baseColWidth="10" defaultColWidth="0" defaultRowHeight="0" customHeight="1" zeroHeight="1" x14ac:dyDescent="0.2"/>
  <cols>
    <col min="1" max="4" width="11.42578125" style="106" customWidth="1"/>
    <col min="5" max="5" width="16.140625" style="106" bestFit="1" customWidth="1"/>
    <col min="6" max="13" width="11.42578125" style="106" customWidth="1"/>
    <col min="14" max="16384" width="0" style="106" hidden="1"/>
  </cols>
  <sheetData>
    <row r="1" spans="1:15" ht="15" x14ac:dyDescent="0.2"/>
    <row r="2" spans="1:15" ht="15.75" x14ac:dyDescent="0.25">
      <c r="A2" s="107"/>
      <c r="B2" s="107"/>
      <c r="C2" s="107"/>
      <c r="D2" s="107"/>
      <c r="E2" s="107"/>
      <c r="F2" s="107"/>
      <c r="G2" s="107"/>
      <c r="H2" s="107"/>
      <c r="I2" s="107"/>
      <c r="J2" s="107"/>
      <c r="K2" s="107"/>
      <c r="L2" s="107"/>
      <c r="M2" s="107"/>
    </row>
    <row r="3" spans="1:15" ht="15.75" x14ac:dyDescent="0.25">
      <c r="A3" s="107"/>
      <c r="B3" s="107"/>
      <c r="C3" s="107"/>
      <c r="D3" s="107"/>
      <c r="E3" s="107"/>
      <c r="F3" s="107"/>
      <c r="G3" s="107"/>
      <c r="H3" s="107"/>
      <c r="I3" s="107"/>
      <c r="J3" s="107"/>
      <c r="K3" s="107"/>
      <c r="L3" s="107"/>
      <c r="M3" s="107"/>
    </row>
    <row r="4" spans="1:15" ht="15.75" customHeight="1" x14ac:dyDescent="0.25">
      <c r="A4" s="107"/>
      <c r="B4" s="107"/>
      <c r="C4" s="107"/>
      <c r="D4" s="107"/>
      <c r="E4" s="107"/>
      <c r="F4" s="107"/>
      <c r="G4" s="107"/>
      <c r="H4" s="107"/>
      <c r="I4" s="107"/>
      <c r="J4" s="107"/>
      <c r="K4" s="107"/>
      <c r="L4" s="107"/>
      <c r="M4" s="107"/>
    </row>
    <row r="5" spans="1:15" ht="15.75" x14ac:dyDescent="0.25">
      <c r="A5" s="107"/>
      <c r="B5" s="107"/>
      <c r="C5" s="107"/>
      <c r="D5" s="107"/>
      <c r="E5" s="107"/>
      <c r="F5" s="107"/>
      <c r="G5" s="107"/>
      <c r="H5" s="107"/>
      <c r="I5" s="107"/>
      <c r="J5" s="107"/>
      <c r="K5" s="107"/>
      <c r="L5" s="107"/>
      <c r="M5" s="107"/>
    </row>
    <row r="6" spans="1:15" ht="15.75" x14ac:dyDescent="0.25">
      <c r="A6" s="107"/>
      <c r="B6" s="107"/>
      <c r="C6" s="107"/>
      <c r="D6" s="107"/>
      <c r="E6" s="107"/>
      <c r="F6" s="107"/>
      <c r="G6" s="107"/>
      <c r="H6" s="107"/>
      <c r="I6" s="107"/>
      <c r="J6" s="107"/>
      <c r="K6" s="107"/>
      <c r="L6" s="107"/>
      <c r="M6" s="107"/>
    </row>
    <row r="7" spans="1:15" ht="15.75" x14ac:dyDescent="0.25">
      <c r="A7" s="107"/>
      <c r="B7" s="107"/>
      <c r="C7" s="107"/>
      <c r="D7" s="107"/>
      <c r="E7" s="107"/>
      <c r="F7" s="107"/>
      <c r="G7" s="107"/>
      <c r="H7" s="107"/>
      <c r="I7" s="107"/>
      <c r="J7" s="107"/>
      <c r="K7" s="107"/>
      <c r="L7" s="107"/>
      <c r="M7" s="107"/>
    </row>
    <row r="8" spans="1:15" ht="15.75" x14ac:dyDescent="0.25">
      <c r="A8" s="107"/>
      <c r="B8" s="107"/>
      <c r="C8" s="107"/>
      <c r="D8" s="107"/>
      <c r="E8" s="107"/>
      <c r="F8" s="107"/>
      <c r="G8" s="107"/>
      <c r="H8" s="107"/>
      <c r="I8" s="107"/>
      <c r="J8" s="107"/>
      <c r="K8" s="107"/>
      <c r="L8" s="107"/>
      <c r="M8" s="107"/>
    </row>
    <row r="9" spans="1:15" ht="15.75" x14ac:dyDescent="0.25">
      <c r="A9" s="107"/>
      <c r="B9" s="107"/>
      <c r="C9" s="107"/>
      <c r="D9" s="108"/>
      <c r="E9" s="107"/>
      <c r="F9" s="107"/>
      <c r="G9" s="107"/>
      <c r="H9" s="107"/>
      <c r="I9" s="107"/>
      <c r="J9" s="107"/>
      <c r="K9" s="107"/>
      <c r="L9" s="107"/>
      <c r="M9" s="107"/>
    </row>
    <row r="10" spans="1:15" ht="23.25" x14ac:dyDescent="0.35">
      <c r="A10" s="107"/>
      <c r="B10" s="107"/>
      <c r="C10" s="107"/>
      <c r="D10" s="107"/>
      <c r="E10" s="118"/>
      <c r="F10" s="118"/>
      <c r="G10" s="118"/>
      <c r="H10" s="107"/>
      <c r="I10" s="107"/>
      <c r="J10" s="107"/>
      <c r="K10" s="107"/>
      <c r="L10" s="107"/>
      <c r="M10" s="107"/>
      <c r="O10" s="106" t="e">
        <f>INDEX([1]indice!#REF!,1,[1]indice!$L$8)</f>
        <v>#REF!</v>
      </c>
    </row>
    <row r="11" spans="1:15" ht="15.75" x14ac:dyDescent="0.25">
      <c r="A11" s="107"/>
      <c r="B11" s="107"/>
      <c r="C11" s="107"/>
      <c r="D11" s="107"/>
      <c r="E11" s="107"/>
      <c r="F11" s="107"/>
      <c r="G11" s="107"/>
      <c r="H11" s="107"/>
      <c r="I11" s="107"/>
      <c r="J11" s="107"/>
      <c r="K11" s="107"/>
      <c r="L11" s="107"/>
      <c r="M11" s="107"/>
    </row>
    <row r="12" spans="1:15" ht="15.75" x14ac:dyDescent="0.25">
      <c r="A12" s="107"/>
      <c r="B12" s="107"/>
      <c r="C12" s="107"/>
      <c r="D12" s="107"/>
      <c r="E12" s="107"/>
      <c r="F12" s="107"/>
      <c r="G12" s="107"/>
      <c r="H12" s="107"/>
      <c r="I12" s="107"/>
      <c r="J12" s="107"/>
      <c r="K12" s="107"/>
      <c r="L12" s="107"/>
      <c r="M12" s="107"/>
    </row>
    <row r="13" spans="1:15" ht="30.75" customHeight="1" x14ac:dyDescent="0.25">
      <c r="A13" s="107"/>
      <c r="B13" s="107"/>
      <c r="C13" s="119" t="s">
        <v>85</v>
      </c>
      <c r="D13" s="119"/>
      <c r="E13" s="119"/>
      <c r="F13" s="107"/>
      <c r="G13" s="107"/>
      <c r="H13" s="120" t="s">
        <v>87</v>
      </c>
      <c r="I13" s="120"/>
      <c r="J13" s="120"/>
      <c r="K13" s="120"/>
      <c r="L13" s="107"/>
      <c r="M13" s="107"/>
    </row>
    <row r="14" spans="1:15" ht="15.75" x14ac:dyDescent="0.25">
      <c r="A14" s="107"/>
      <c r="B14" s="107"/>
      <c r="C14" s="109"/>
      <c r="D14" s="107"/>
      <c r="E14" s="107"/>
      <c r="F14" s="107"/>
      <c r="G14" s="107"/>
      <c r="H14" s="110"/>
      <c r="I14" s="110"/>
      <c r="J14" s="110"/>
      <c r="K14" s="110"/>
      <c r="L14" s="110"/>
      <c r="M14" s="110"/>
    </row>
    <row r="15" spans="1:15" ht="15.75" x14ac:dyDescent="0.25">
      <c r="A15" s="107"/>
      <c r="B15" s="107"/>
      <c r="C15" s="109"/>
      <c r="D15" s="107"/>
      <c r="E15" s="107"/>
      <c r="F15" s="107"/>
      <c r="G15" s="107"/>
      <c r="H15" s="110"/>
      <c r="I15" s="110"/>
      <c r="J15" s="110"/>
      <c r="K15" s="110"/>
      <c r="L15" s="110"/>
      <c r="M15" s="110"/>
    </row>
    <row r="16" spans="1:15" ht="15.75" x14ac:dyDescent="0.25">
      <c r="A16" s="107"/>
      <c r="B16" s="107"/>
      <c r="C16" s="109" t="s">
        <v>86</v>
      </c>
      <c r="D16" s="107"/>
      <c r="E16" s="107"/>
      <c r="F16" s="107"/>
      <c r="G16" s="107"/>
      <c r="H16" s="110" t="s">
        <v>88</v>
      </c>
      <c r="I16" s="110"/>
      <c r="J16" s="110"/>
      <c r="K16" s="110"/>
      <c r="L16" s="110"/>
      <c r="M16" s="110"/>
    </row>
    <row r="17" spans="1:21" ht="15.75" x14ac:dyDescent="0.25">
      <c r="A17" s="107"/>
      <c r="B17" s="107"/>
      <c r="C17" s="109"/>
      <c r="D17" s="107"/>
      <c r="E17" s="107"/>
      <c r="F17" s="107"/>
      <c r="G17" s="107"/>
      <c r="H17" s="110" t="s">
        <v>89</v>
      </c>
      <c r="I17" s="110"/>
      <c r="J17" s="110"/>
      <c r="K17" s="110"/>
      <c r="L17" s="110"/>
      <c r="M17" s="110"/>
    </row>
    <row r="18" spans="1:21" ht="15.75" x14ac:dyDescent="0.25">
      <c r="A18" s="107"/>
      <c r="B18" s="107"/>
      <c r="C18" s="107"/>
      <c r="D18" s="107"/>
      <c r="E18" s="107"/>
      <c r="F18" s="107"/>
      <c r="G18" s="107"/>
      <c r="H18" s="110" t="s">
        <v>10</v>
      </c>
      <c r="I18" s="110"/>
      <c r="J18" s="110"/>
      <c r="K18" s="110"/>
      <c r="L18" s="110"/>
      <c r="M18" s="110"/>
    </row>
    <row r="19" spans="1:21" ht="15.75" x14ac:dyDescent="0.25">
      <c r="A19" s="107"/>
      <c r="B19" s="107"/>
      <c r="C19" s="107"/>
      <c r="D19" s="107"/>
      <c r="E19" s="107"/>
      <c r="F19" s="107"/>
      <c r="G19" s="107"/>
      <c r="H19" s="110"/>
      <c r="I19" s="110"/>
      <c r="J19" s="110"/>
      <c r="K19" s="110"/>
      <c r="L19" s="110"/>
      <c r="M19" s="110"/>
    </row>
    <row r="20" spans="1:21" ht="15.75" x14ac:dyDescent="0.25">
      <c r="A20" s="107"/>
      <c r="B20" s="107"/>
      <c r="C20" s="121"/>
      <c r="D20" s="121"/>
      <c r="E20" s="121"/>
      <c r="F20" s="121"/>
      <c r="G20" s="107"/>
      <c r="H20" s="111"/>
      <c r="I20" s="110"/>
      <c r="J20" s="110"/>
      <c r="K20" s="110"/>
      <c r="L20" s="110"/>
      <c r="M20" s="110"/>
    </row>
    <row r="21" spans="1:21" ht="15.75" x14ac:dyDescent="0.25">
      <c r="A21" s="107"/>
      <c r="B21" s="107"/>
      <c r="C21" s="121"/>
      <c r="D21" s="121"/>
      <c r="E21" s="121"/>
      <c r="F21" s="121"/>
      <c r="G21" s="107"/>
      <c r="H21" s="110"/>
      <c r="I21" s="110"/>
      <c r="J21" s="110"/>
      <c r="K21" s="110"/>
      <c r="L21" s="110"/>
      <c r="M21" s="110"/>
    </row>
    <row r="22" spans="1:21" ht="15.75" x14ac:dyDescent="0.25">
      <c r="A22" s="107"/>
      <c r="B22" s="112"/>
      <c r="C22" s="121"/>
      <c r="D22" s="121"/>
      <c r="E22" s="121"/>
      <c r="F22" s="121"/>
      <c r="G22" s="112"/>
      <c r="H22" s="113">
        <v>40725</v>
      </c>
      <c r="I22" s="110"/>
      <c r="J22" s="110"/>
      <c r="K22" s="110"/>
      <c r="L22" s="110"/>
      <c r="M22" s="110"/>
    </row>
    <row r="23" spans="1:21" ht="15.75" x14ac:dyDescent="0.25">
      <c r="A23" s="107"/>
      <c r="B23" s="112"/>
      <c r="C23" s="121"/>
      <c r="D23" s="121"/>
      <c r="E23" s="121"/>
      <c r="F23" s="121"/>
      <c r="G23" s="112"/>
      <c r="H23" s="112"/>
      <c r="I23" s="107"/>
      <c r="J23" s="107"/>
      <c r="K23" s="107"/>
      <c r="L23" s="107"/>
      <c r="M23" s="107"/>
    </row>
    <row r="24" spans="1:21" ht="15.75" x14ac:dyDescent="0.25">
      <c r="A24" s="107"/>
      <c r="B24" s="107"/>
      <c r="C24" s="121"/>
      <c r="D24" s="121"/>
      <c r="E24" s="121"/>
      <c r="F24" s="121"/>
      <c r="G24" s="107"/>
      <c r="H24" s="107"/>
      <c r="I24" s="107"/>
      <c r="J24" s="107"/>
      <c r="K24" s="107"/>
      <c r="L24" s="107"/>
      <c r="M24" s="107"/>
    </row>
    <row r="25" spans="1:21" ht="25.5" x14ac:dyDescent="0.35">
      <c r="A25" s="107"/>
      <c r="B25" s="107"/>
      <c r="C25" s="121"/>
      <c r="D25" s="122"/>
      <c r="E25" s="122"/>
      <c r="F25" s="122"/>
      <c r="G25" s="114"/>
      <c r="H25" s="114"/>
      <c r="I25" s="114"/>
      <c r="J25" s="114"/>
      <c r="K25" s="114"/>
      <c r="L25" s="114"/>
      <c r="M25" s="114"/>
      <c r="N25" s="115" t="e">
        <f ca="1">_xlfn.SINGLE(INDEX([1]indice!A236:B236,1,[1]indice!$L$8))</f>
        <v>#NAME?</v>
      </c>
      <c r="O25" s="115"/>
      <c r="Q25" s="116"/>
      <c r="R25" s="116"/>
      <c r="S25" s="116" t="b">
        <f>T22=U63</f>
        <v>1</v>
      </c>
      <c r="T25" s="116"/>
      <c r="U25" s="116"/>
    </row>
    <row r="26" spans="1:21" ht="350.25" customHeight="1" x14ac:dyDescent="0.35">
      <c r="A26" s="107"/>
      <c r="B26" s="107"/>
      <c r="C26" s="123" t="s">
        <v>8</v>
      </c>
      <c r="D26" s="124"/>
      <c r="E26" s="124"/>
      <c r="F26" s="124"/>
      <c r="G26" s="124"/>
      <c r="H26" s="124"/>
      <c r="I26" s="124"/>
      <c r="J26" s="124"/>
      <c r="K26" s="114"/>
      <c r="L26" s="114"/>
      <c r="M26" s="114"/>
      <c r="N26" s="115"/>
      <c r="O26" s="115"/>
    </row>
    <row r="27" spans="1:21" ht="25.5" x14ac:dyDescent="0.35">
      <c r="A27" s="107"/>
      <c r="B27" s="107"/>
      <c r="C27" s="107"/>
      <c r="D27" s="114"/>
      <c r="E27" s="114"/>
      <c r="F27" s="114"/>
      <c r="G27" s="114"/>
      <c r="H27" s="114"/>
      <c r="I27" s="114"/>
      <c r="J27" s="114"/>
      <c r="K27" s="114"/>
      <c r="L27" s="114"/>
      <c r="M27" s="114"/>
      <c r="N27" s="115"/>
      <c r="O27" s="115"/>
    </row>
    <row r="28" spans="1:21" ht="25.5" x14ac:dyDescent="0.35">
      <c r="A28" s="107"/>
      <c r="B28" s="107"/>
      <c r="C28" s="107"/>
      <c r="D28" s="114"/>
      <c r="E28" s="114"/>
      <c r="F28" s="114"/>
      <c r="G28" s="114"/>
      <c r="H28" s="114"/>
      <c r="I28" s="114"/>
      <c r="J28" s="114"/>
      <c r="K28" s="114"/>
      <c r="L28" s="114"/>
      <c r="M28" s="114"/>
      <c r="N28" s="115"/>
      <c r="O28" s="115"/>
    </row>
    <row r="29" spans="1:21" ht="25.5" x14ac:dyDescent="0.35">
      <c r="A29" s="107"/>
      <c r="B29" s="107"/>
      <c r="C29" s="107"/>
      <c r="D29" s="114"/>
      <c r="E29" s="114"/>
      <c r="F29" s="114"/>
      <c r="G29" s="114" t="s">
        <v>2</v>
      </c>
      <c r="H29" s="114"/>
      <c r="I29" s="114"/>
      <c r="J29" s="114"/>
      <c r="K29" s="114"/>
      <c r="L29" s="114"/>
      <c r="M29" s="114"/>
      <c r="N29" s="115"/>
      <c r="O29" s="115"/>
    </row>
    <row r="30" spans="1:21" ht="25.5" x14ac:dyDescent="0.35">
      <c r="A30" s="107"/>
      <c r="B30" s="107"/>
      <c r="C30" s="107"/>
      <c r="D30" s="114"/>
      <c r="E30" s="114"/>
      <c r="F30" s="114"/>
      <c r="G30" s="114"/>
      <c r="H30" s="114"/>
      <c r="I30" s="114"/>
      <c r="J30" s="114"/>
      <c r="K30" s="114"/>
      <c r="L30" s="114"/>
      <c r="M30" s="114"/>
      <c r="N30" s="115"/>
      <c r="O30" s="115"/>
    </row>
    <row r="31" spans="1:21" ht="25.5" x14ac:dyDescent="0.35">
      <c r="A31" s="107"/>
      <c r="B31" s="107"/>
      <c r="C31" s="107"/>
      <c r="D31" s="114"/>
      <c r="E31" s="114"/>
      <c r="F31" s="114"/>
      <c r="G31" s="114" t="s">
        <v>2</v>
      </c>
      <c r="H31" s="114"/>
      <c r="I31" s="114"/>
      <c r="J31" s="114"/>
      <c r="K31" s="114"/>
      <c r="L31" s="114"/>
      <c r="M31" s="114"/>
      <c r="N31" s="115"/>
      <c r="O31" s="115"/>
    </row>
    <row r="32" spans="1:21" ht="15.75" x14ac:dyDescent="0.25">
      <c r="A32" s="107"/>
      <c r="B32" s="107"/>
      <c r="C32" s="107"/>
      <c r="D32" s="107"/>
      <c r="E32" s="107"/>
      <c r="F32" s="107"/>
      <c r="G32" s="107"/>
      <c r="H32" s="107"/>
      <c r="I32" s="107"/>
      <c r="J32" s="107"/>
      <c r="K32" s="107"/>
      <c r="L32" s="107"/>
      <c r="M32" s="107"/>
    </row>
    <row r="33" spans="1:13" ht="15.75" x14ac:dyDescent="0.25">
      <c r="A33" s="107"/>
      <c r="B33" s="107"/>
      <c r="C33" s="107"/>
      <c r="D33" s="107"/>
      <c r="E33" s="107"/>
      <c r="F33" s="107"/>
      <c r="G33" s="107"/>
      <c r="H33" s="107"/>
      <c r="I33" s="107"/>
      <c r="J33" s="107"/>
      <c r="K33" s="107"/>
      <c r="L33" s="107"/>
      <c r="M33" s="107"/>
    </row>
    <row r="34" spans="1:13" ht="15.75" x14ac:dyDescent="0.25">
      <c r="A34" s="107"/>
      <c r="B34" s="107"/>
      <c r="C34" s="107"/>
      <c r="D34" s="107"/>
      <c r="E34" s="107"/>
      <c r="F34" s="107"/>
      <c r="G34" s="107"/>
      <c r="H34" s="107"/>
      <c r="I34" s="107"/>
      <c r="J34" s="107"/>
      <c r="K34" s="107"/>
      <c r="L34" s="107"/>
      <c r="M34" s="107"/>
    </row>
    <row r="35" spans="1:13" ht="15.75" x14ac:dyDescent="0.25">
      <c r="A35" s="107"/>
      <c r="B35" s="107"/>
      <c r="C35" s="107"/>
      <c r="D35" s="107"/>
      <c r="E35" s="107"/>
      <c r="F35" s="107"/>
      <c r="G35" s="107"/>
      <c r="H35" s="107"/>
      <c r="I35" s="107"/>
      <c r="J35" s="107"/>
      <c r="K35" s="107"/>
      <c r="L35" s="107"/>
      <c r="M35" s="107"/>
    </row>
    <row r="36" spans="1:13" ht="15.75" x14ac:dyDescent="0.25">
      <c r="A36" s="107"/>
      <c r="B36" s="107"/>
      <c r="C36" s="107"/>
      <c r="D36" s="107"/>
      <c r="E36" s="107"/>
      <c r="F36" s="107"/>
      <c r="G36" s="107"/>
      <c r="H36" s="107"/>
      <c r="I36" s="107"/>
      <c r="J36" s="107"/>
      <c r="K36" s="107"/>
      <c r="L36" s="107"/>
      <c r="M36" s="107"/>
    </row>
    <row r="37" spans="1:13" ht="15.75" x14ac:dyDescent="0.25">
      <c r="A37" s="107"/>
      <c r="B37" s="107"/>
      <c r="C37" s="107"/>
      <c r="D37" s="107"/>
      <c r="E37" s="107"/>
      <c r="F37" s="107"/>
      <c r="G37" s="107"/>
      <c r="H37" s="107"/>
      <c r="I37" s="107"/>
      <c r="J37" s="107"/>
      <c r="K37" s="107"/>
      <c r="L37" s="107"/>
      <c r="M37" s="107"/>
    </row>
    <row r="38" spans="1:13" ht="15.75" x14ac:dyDescent="0.25">
      <c r="A38" s="107"/>
      <c r="B38" s="107"/>
      <c r="C38" s="107"/>
      <c r="D38" s="107"/>
      <c r="E38" s="107"/>
      <c r="F38" s="107"/>
      <c r="G38" s="107"/>
      <c r="H38" s="107"/>
      <c r="I38" s="107"/>
      <c r="J38" s="107"/>
      <c r="K38" s="107"/>
      <c r="L38" s="107"/>
      <c r="M38" s="107"/>
    </row>
    <row r="39" spans="1:13" ht="15.75" x14ac:dyDescent="0.25">
      <c r="A39" s="107"/>
      <c r="B39" s="107"/>
      <c r="C39" s="107"/>
      <c r="D39" s="107"/>
      <c r="E39" s="107"/>
      <c r="F39" s="107"/>
      <c r="G39" s="107"/>
      <c r="H39" s="107"/>
      <c r="I39" s="107"/>
      <c r="J39" s="107"/>
      <c r="K39" s="107"/>
      <c r="L39" s="107"/>
      <c r="M39" s="107"/>
    </row>
    <row r="61" spans="20:22" ht="15" hidden="1" customHeight="1" x14ac:dyDescent="0.2">
      <c r="T61" s="106">
        <v>2037</v>
      </c>
      <c r="U61" s="106">
        <v>2049</v>
      </c>
    </row>
    <row r="62" spans="20:22" ht="15" customHeight="1" x14ac:dyDescent="0.2">
      <c r="V62" s="106">
        <f>SUM(F62:U62)</f>
        <v>0</v>
      </c>
    </row>
    <row r="63" spans="20:22" ht="15" customHeight="1" x14ac:dyDescent="0.2">
      <c r="T63" s="106"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106" t="s">
        <v>7</v>
      </c>
    </row>
    <row r="244" spans="5:16" ht="15" hidden="1" customHeight="1" x14ac:dyDescent="0.2">
      <c r="E244" s="106" t="s">
        <v>7</v>
      </c>
      <c r="I244" s="106">
        <v>3249999.6</v>
      </c>
      <c r="P244" s="104">
        <v>9952435.5480599999</v>
      </c>
    </row>
    <row r="245" spans="5:16" ht="15" hidden="1" customHeight="1" x14ac:dyDescent="0.2">
      <c r="I245" s="106">
        <v>3249999.4</v>
      </c>
      <c r="P245" s="105">
        <v>15023661.187726401</v>
      </c>
    </row>
    <row r="246" spans="5:16" ht="15" hidden="1" customHeight="1" x14ac:dyDescent="0.2">
      <c r="I246" s="106">
        <v>3249998.8</v>
      </c>
      <c r="P246" s="104">
        <v>2709436.3214406003</v>
      </c>
    </row>
    <row r="247" spans="5:16" ht="15" hidden="1" customHeight="1" x14ac:dyDescent="0.2">
      <c r="I247" s="106">
        <v>1799999.9</v>
      </c>
      <c r="P247" s="105">
        <v>3105741.2023946005</v>
      </c>
    </row>
    <row r="248" spans="5:16" ht="15" hidden="1" customHeight="1" x14ac:dyDescent="0.2">
      <c r="I248" s="106">
        <v>8580675.1999999993</v>
      </c>
      <c r="P248" s="117">
        <v>101305941.57524356</v>
      </c>
    </row>
    <row r="249" spans="5:16" ht="15" hidden="1" customHeight="1" x14ac:dyDescent="0.2">
      <c r="I249" s="106">
        <v>3249999.4</v>
      </c>
    </row>
    <row r="250" spans="5:16" ht="15" hidden="1" customHeight="1" x14ac:dyDescent="0.2">
      <c r="I250" s="106">
        <v>3249998.8</v>
      </c>
    </row>
    <row r="251" spans="5:16" ht="15" hidden="1" customHeight="1" x14ac:dyDescent="0.2">
      <c r="I251" s="106">
        <v>4249999</v>
      </c>
    </row>
    <row r="252" spans="5:16" ht="15" hidden="1" customHeight="1" x14ac:dyDescent="0.2">
      <c r="I252" s="106">
        <v>3849999.7</v>
      </c>
    </row>
    <row r="253" spans="5:16" ht="15" hidden="1" customHeight="1" x14ac:dyDescent="0.2">
      <c r="I253" s="106">
        <v>5510803.9000000004</v>
      </c>
    </row>
    <row r="254" spans="5:16" ht="15" hidden="1" customHeight="1" x14ac:dyDescent="0.2">
      <c r="I254" s="106">
        <v>14610763.4</v>
      </c>
    </row>
    <row r="255" spans="5:16" ht="15" hidden="1" customHeight="1" x14ac:dyDescent="0.2">
      <c r="I255" s="106">
        <v>33484935.699999999</v>
      </c>
    </row>
    <row r="256" spans="5:16" ht="15" hidden="1" customHeight="1" x14ac:dyDescent="0.2">
      <c r="I256" s="106">
        <v>26889987.199999999</v>
      </c>
    </row>
    <row r="257" spans="9:9" ht="15" hidden="1" customHeight="1" x14ac:dyDescent="0.2">
      <c r="I257" s="106">
        <v>17806924.5</v>
      </c>
    </row>
    <row r="258" spans="9:9" ht="15" hidden="1" customHeight="1" x14ac:dyDescent="0.2">
      <c r="I258" s="106">
        <v>28778993.899999999</v>
      </c>
    </row>
    <row r="259" spans="9:9" ht="15" hidden="1" customHeight="1" x14ac:dyDescent="0.2">
      <c r="I259" s="106">
        <v>27422931.5</v>
      </c>
    </row>
    <row r="260" spans="9:9" ht="15" hidden="1" customHeight="1" x14ac:dyDescent="0.2">
      <c r="I260" s="106">
        <v>17395463.5</v>
      </c>
    </row>
    <row r="261" spans="9:9" ht="15" hidden="1" customHeight="1" x14ac:dyDescent="0.2">
      <c r="I261" s="106">
        <v>18114035.600000001</v>
      </c>
    </row>
    <row r="262" spans="9:9" ht="15" hidden="1" customHeight="1" x14ac:dyDescent="0.2">
      <c r="I262" s="106">
        <v>6498129.2999999998</v>
      </c>
    </row>
    <row r="263" spans="9:9" ht="15" hidden="1" customHeight="1" x14ac:dyDescent="0.2"/>
    <row r="264" spans="9:9" ht="15" hidden="1" customHeight="1" x14ac:dyDescent="0.2">
      <c r="I264" s="106">
        <v>10111439.506208699</v>
      </c>
    </row>
    <row r="265" spans="9:9" ht="15" hidden="1" customHeight="1" x14ac:dyDescent="0.2">
      <c r="I265" s="106">
        <v>20019978.585344199</v>
      </c>
    </row>
    <row r="266" spans="9:9" ht="15" hidden="1" customHeight="1" x14ac:dyDescent="0.2">
      <c r="I266" s="106">
        <v>22782912.910363846</v>
      </c>
    </row>
    <row r="267" spans="9:9" ht="15" hidden="1" customHeight="1" x14ac:dyDescent="0.2">
      <c r="I267" s="106">
        <v>10244721.498964999</v>
      </c>
    </row>
    <row r="268" spans="9:9" ht="15" hidden="1" customHeight="1" x14ac:dyDescent="0.2">
      <c r="I268" s="106">
        <v>11052727.5840664</v>
      </c>
    </row>
    <row r="269" spans="9:9" ht="15" hidden="1" customHeight="1" x14ac:dyDescent="0.2">
      <c r="I269" s="106">
        <v>28778993.899999999</v>
      </c>
    </row>
    <row r="270" spans="9:9" ht="15" hidden="1" customHeight="1" x14ac:dyDescent="0.2">
      <c r="I270" s="106">
        <v>27422931.5</v>
      </c>
    </row>
    <row r="271" spans="9:9" ht="15" hidden="1" customHeight="1" x14ac:dyDescent="0.2">
      <c r="I271" s="106">
        <v>17395463.5</v>
      </c>
    </row>
    <row r="272" spans="9:9" ht="15" hidden="1" customHeight="1" x14ac:dyDescent="0.2">
      <c r="I272" s="106">
        <v>18114035.600000001</v>
      </c>
    </row>
    <row r="273" spans="9:9" ht="15" hidden="1" customHeight="1" x14ac:dyDescent="0.2">
      <c r="I273" s="106">
        <v>6498129.2999999998</v>
      </c>
    </row>
    <row r="274" spans="9:9" ht="15" hidden="1" customHeight="1" x14ac:dyDescent="0.2">
      <c r="I274" s="106">
        <v>27121131.824958544</v>
      </c>
    </row>
    <row r="275" spans="9:9" ht="15" hidden="1" customHeight="1" x14ac:dyDescent="0.2">
      <c r="I275" s="106">
        <v>10452837.70717</v>
      </c>
    </row>
    <row r="276" spans="9:9" ht="15" hidden="1" customHeight="1" x14ac:dyDescent="0.2">
      <c r="I276" s="106">
        <v>12514023.707993802</v>
      </c>
    </row>
    <row r="277" spans="9:9" ht="15" hidden="1" customHeight="1" x14ac:dyDescent="0.2">
      <c r="I277" s="106">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69"/>
  <sheetViews>
    <sheetView tabSelected="1" view="pageBreakPreview" zoomScale="40" zoomScaleNormal="10" zoomScaleSheetLayoutView="40" workbookViewId="0">
      <selection activeCell="G17" sqref="G17"/>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102"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44043</v>
      </c>
      <c r="E6" s="15"/>
      <c r="F6" s="2"/>
      <c r="G6" s="2"/>
      <c r="H6" s="2"/>
      <c r="I6" s="2"/>
      <c r="J6" s="16" t="s">
        <v>0</v>
      </c>
      <c r="K6" s="17">
        <v>275.09629999999999</v>
      </c>
      <c r="L6" s="16" t="s">
        <v>1</v>
      </c>
      <c r="M6" s="18">
        <v>3739.49</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44" t="s">
        <v>26</v>
      </c>
      <c r="R7" s="144"/>
      <c r="S7" s="144"/>
      <c r="T7" s="144"/>
      <c r="U7" s="144"/>
      <c r="V7" s="2"/>
    </row>
    <row r="8" spans="2:24" ht="42" customHeight="1" thickTop="1" thickBot="1" x14ac:dyDescent="0.25">
      <c r="B8" s="145" t="s">
        <v>27</v>
      </c>
      <c r="C8" s="145"/>
      <c r="D8" s="146" t="s">
        <v>29</v>
      </c>
      <c r="E8" s="146"/>
      <c r="F8" s="22">
        <v>44083</v>
      </c>
      <c r="G8" s="23"/>
      <c r="H8" s="24">
        <v>1</v>
      </c>
      <c r="I8" s="25">
        <v>0</v>
      </c>
      <c r="J8" s="26">
        <v>4404999.7</v>
      </c>
      <c r="K8" s="27">
        <v>0</v>
      </c>
      <c r="L8" s="27">
        <v>2.2170000000000002E-2</v>
      </c>
      <c r="M8" s="28">
        <v>99.76</v>
      </c>
      <c r="N8" s="28">
        <v>0.1095890410958904</v>
      </c>
      <c r="O8" s="28">
        <v>0.1095890410958904</v>
      </c>
      <c r="P8" s="2"/>
      <c r="Q8" s="2"/>
      <c r="R8" s="2"/>
      <c r="S8" s="2"/>
      <c r="T8" s="2"/>
      <c r="U8" s="2"/>
      <c r="V8" s="2"/>
    </row>
    <row r="9" spans="2:24" ht="42" customHeight="1" thickTop="1" thickBot="1" x14ac:dyDescent="0.25">
      <c r="B9" s="145"/>
      <c r="C9" s="145"/>
      <c r="D9" s="147"/>
      <c r="E9" s="147"/>
      <c r="F9" s="29">
        <v>44174</v>
      </c>
      <c r="G9" s="30"/>
      <c r="H9" s="31">
        <v>1</v>
      </c>
      <c r="I9" s="32">
        <v>0</v>
      </c>
      <c r="J9" s="33">
        <v>3849999.7</v>
      </c>
      <c r="K9" s="34">
        <v>0</v>
      </c>
      <c r="L9" s="34">
        <v>2.1509999999999998E-2</v>
      </c>
      <c r="M9" s="35">
        <v>99.239000000000004</v>
      </c>
      <c r="N9" s="35">
        <v>0.35890410958904112</v>
      </c>
      <c r="O9" s="35">
        <v>0.35890410958904112</v>
      </c>
      <c r="P9" s="2"/>
      <c r="Q9" s="2"/>
      <c r="R9" s="2"/>
      <c r="S9" s="2"/>
      <c r="T9" s="2"/>
      <c r="U9" s="2"/>
      <c r="V9" s="2"/>
    </row>
    <row r="10" spans="2:24" ht="42" customHeight="1" thickTop="1" thickBot="1" x14ac:dyDescent="0.25">
      <c r="B10" s="145"/>
      <c r="C10" s="145"/>
      <c r="D10" s="147"/>
      <c r="E10" s="147"/>
      <c r="F10" s="22">
        <v>44264</v>
      </c>
      <c r="G10" s="23"/>
      <c r="H10" s="24">
        <v>1</v>
      </c>
      <c r="I10" s="36">
        <v>0</v>
      </c>
      <c r="J10" s="26">
        <v>2849999.9</v>
      </c>
      <c r="K10" s="27">
        <v>0</v>
      </c>
      <c r="L10" s="27">
        <v>2.205E-2</v>
      </c>
      <c r="M10" s="28">
        <v>98.688000000000002</v>
      </c>
      <c r="N10" s="28">
        <v>0.60547945205479448</v>
      </c>
      <c r="O10" s="28">
        <v>0.60547945205479448</v>
      </c>
      <c r="P10" s="37"/>
      <c r="Q10" s="2"/>
      <c r="R10" s="2"/>
      <c r="S10" s="2"/>
      <c r="T10" s="2"/>
      <c r="U10" s="2"/>
      <c r="V10" s="2"/>
    </row>
    <row r="11" spans="2:24" ht="42" customHeight="1" thickTop="1" thickBot="1" x14ac:dyDescent="0.25">
      <c r="B11" s="145"/>
      <c r="C11" s="145"/>
      <c r="D11" s="148"/>
      <c r="E11" s="148"/>
      <c r="F11" s="29">
        <v>44355</v>
      </c>
      <c r="G11" s="30"/>
      <c r="H11" s="31">
        <v>1</v>
      </c>
      <c r="I11" s="32">
        <v>0</v>
      </c>
      <c r="J11" s="33">
        <v>1999999.9</v>
      </c>
      <c r="K11" s="34">
        <v>5.6753692854962054E-2</v>
      </c>
      <c r="L11" s="34">
        <v>2.3130000000000001E-2</v>
      </c>
      <c r="M11" s="35">
        <v>98.063999999999993</v>
      </c>
      <c r="N11" s="35">
        <v>0.85479452054794525</v>
      </c>
      <c r="O11" s="35">
        <v>0.85479452054794525</v>
      </c>
      <c r="P11" s="2"/>
      <c r="Q11" s="2"/>
      <c r="R11" s="2"/>
      <c r="S11" s="2"/>
      <c r="T11" s="2"/>
      <c r="U11" s="2"/>
      <c r="V11" s="2"/>
    </row>
    <row r="12" spans="2:24" ht="42" customHeight="1" thickTop="1" thickBot="1" x14ac:dyDescent="0.25">
      <c r="B12" s="145"/>
      <c r="C12" s="145"/>
      <c r="D12" s="149" t="s">
        <v>30</v>
      </c>
      <c r="E12" s="149"/>
      <c r="F12" s="149"/>
      <c r="G12" s="149"/>
      <c r="H12" s="149"/>
      <c r="I12" s="149"/>
      <c r="J12" s="38">
        <v>13104999.200000001</v>
      </c>
      <c r="K12" s="39"/>
      <c r="L12" s="40"/>
      <c r="M12" s="40"/>
      <c r="N12" s="41">
        <v>0.40440488854222273</v>
      </c>
      <c r="O12" s="41">
        <v>0.40440488854222273</v>
      </c>
      <c r="P12" s="2"/>
      <c r="Q12" s="2"/>
      <c r="R12" s="2"/>
      <c r="S12" s="2"/>
      <c r="T12" s="2"/>
      <c r="U12" s="2"/>
      <c r="V12" s="2"/>
    </row>
    <row r="13" spans="2:24" ht="42" customHeight="1" thickTop="1" thickBot="1" x14ac:dyDescent="0.25">
      <c r="B13" s="145"/>
      <c r="C13" s="145"/>
      <c r="D13" s="156" t="s">
        <v>57</v>
      </c>
      <c r="E13" s="157"/>
      <c r="F13" s="29">
        <v>44685</v>
      </c>
      <c r="G13" s="30" t="s">
        <v>2</v>
      </c>
      <c r="H13" s="31">
        <v>10</v>
      </c>
      <c r="I13" s="32">
        <v>7.0000000000000007E-2</v>
      </c>
      <c r="J13" s="33">
        <v>33486459.399999999</v>
      </c>
      <c r="K13" s="34">
        <v>0</v>
      </c>
      <c r="L13" s="34">
        <v>2.7009999999999999E-2</v>
      </c>
      <c r="M13" s="35">
        <v>107.271</v>
      </c>
      <c r="N13" s="35">
        <v>1.7589041095890412</v>
      </c>
      <c r="O13" s="35">
        <v>1.6959465077800413</v>
      </c>
      <c r="P13" s="2"/>
      <c r="Q13" s="2"/>
      <c r="R13" s="2"/>
      <c r="S13" s="2"/>
      <c r="T13" s="2"/>
      <c r="U13" s="2"/>
      <c r="V13" s="2"/>
    </row>
    <row r="14" spans="2:24" ht="42" customHeight="1" thickTop="1" thickBot="1" x14ac:dyDescent="0.25">
      <c r="B14" s="145"/>
      <c r="C14" s="145"/>
      <c r="D14" s="158"/>
      <c r="E14" s="159"/>
      <c r="F14" s="22">
        <v>45497</v>
      </c>
      <c r="G14" s="23" t="s">
        <v>2</v>
      </c>
      <c r="H14" s="24">
        <v>16</v>
      </c>
      <c r="I14" s="25">
        <v>0.1</v>
      </c>
      <c r="J14" s="26">
        <v>25779227.5</v>
      </c>
      <c r="K14" s="27">
        <v>0</v>
      </c>
      <c r="L14" s="27">
        <v>3.3759999999999998E-2</v>
      </c>
      <c r="M14" s="28">
        <v>124.291</v>
      </c>
      <c r="N14" s="28">
        <v>3.9835616438356163</v>
      </c>
      <c r="O14" s="28">
        <v>3.524341261553265</v>
      </c>
      <c r="P14" s="2"/>
      <c r="Q14" s="2"/>
      <c r="R14" s="2"/>
      <c r="S14" s="2"/>
      <c r="T14" s="2"/>
      <c r="U14" s="2"/>
      <c r="V14" s="37"/>
    </row>
    <row r="15" spans="2:24" ht="42" customHeight="1" thickTop="1" thickBot="1" x14ac:dyDescent="0.25">
      <c r="B15" s="145"/>
      <c r="C15" s="145"/>
      <c r="D15" s="158"/>
      <c r="E15" s="159"/>
      <c r="F15" s="29">
        <v>45987</v>
      </c>
      <c r="G15" s="30" t="s">
        <v>2</v>
      </c>
      <c r="H15" s="31">
        <v>8</v>
      </c>
      <c r="I15" s="32">
        <v>6.25E-2</v>
      </c>
      <c r="J15" s="33">
        <v>19952831.899999999</v>
      </c>
      <c r="K15" s="34">
        <v>0</v>
      </c>
      <c r="L15" s="34">
        <v>4.0800000000000003E-2</v>
      </c>
      <c r="M15" s="35">
        <v>110.169</v>
      </c>
      <c r="N15" s="35">
        <v>5.3260273972602743</v>
      </c>
      <c r="O15" s="35">
        <v>4.552641492995793</v>
      </c>
      <c r="P15" s="2"/>
      <c r="Q15" s="2"/>
      <c r="R15" s="2"/>
      <c r="S15" s="2"/>
      <c r="T15" s="2"/>
      <c r="U15" s="2"/>
      <c r="V15" s="37"/>
    </row>
    <row r="16" spans="2:24" ht="42" customHeight="1" thickTop="1" thickBot="1" x14ac:dyDescent="0.25">
      <c r="B16" s="145"/>
      <c r="C16" s="145"/>
      <c r="D16" s="158"/>
      <c r="E16" s="159"/>
      <c r="F16" s="22">
        <v>46260</v>
      </c>
      <c r="G16" s="23" t="s">
        <v>2</v>
      </c>
      <c r="H16" s="24">
        <v>15</v>
      </c>
      <c r="I16" s="25">
        <v>7.4999999999999997E-2</v>
      </c>
      <c r="J16" s="26">
        <v>28778993.899999999</v>
      </c>
      <c r="K16" s="27">
        <v>0</v>
      </c>
      <c r="L16" s="27">
        <v>4.487E-2</v>
      </c>
      <c r="M16" s="28">
        <v>115.697</v>
      </c>
      <c r="N16" s="28">
        <v>6.0739726027397261</v>
      </c>
      <c r="O16" s="28">
        <v>4.8762740576321786</v>
      </c>
      <c r="P16" s="2"/>
      <c r="S16" s="2"/>
      <c r="T16" s="2"/>
      <c r="U16" s="2"/>
      <c r="V16" s="2"/>
      <c r="W16" s="42"/>
    </row>
    <row r="17" spans="2:23" ht="42" customHeight="1" thickTop="1" thickBot="1" x14ac:dyDescent="0.25">
      <c r="B17" s="145"/>
      <c r="C17" s="145"/>
      <c r="D17" s="158"/>
      <c r="E17" s="159"/>
      <c r="F17" s="29">
        <v>46694</v>
      </c>
      <c r="G17" s="30" t="s">
        <v>2</v>
      </c>
      <c r="H17" s="31">
        <v>8</v>
      </c>
      <c r="I17" s="32">
        <v>5.7500000000000002E-2</v>
      </c>
      <c r="J17" s="33">
        <v>10180910.199999999</v>
      </c>
      <c r="K17" s="34">
        <v>4.2286182409676062E-2</v>
      </c>
      <c r="L17" s="34">
        <v>5.0900000000000001E-2</v>
      </c>
      <c r="M17" s="35">
        <v>103.899</v>
      </c>
      <c r="N17" s="35">
        <v>7.2630136986301368</v>
      </c>
      <c r="O17" s="35">
        <v>5.9220366289290087</v>
      </c>
      <c r="P17" s="2"/>
      <c r="Q17" s="151" t="s">
        <v>31</v>
      </c>
      <c r="R17" s="152"/>
      <c r="S17" s="43"/>
      <c r="T17" s="44">
        <v>13104999.200000001</v>
      </c>
      <c r="U17" s="45">
        <v>3.9733824376320899E-2</v>
      </c>
      <c r="V17" s="2"/>
      <c r="W17" s="42"/>
    </row>
    <row r="18" spans="2:23" ht="42" customHeight="1" thickTop="1" thickBot="1" x14ac:dyDescent="0.25">
      <c r="B18" s="145"/>
      <c r="C18" s="145"/>
      <c r="D18" s="158"/>
      <c r="E18" s="159"/>
      <c r="F18" s="22">
        <v>46871</v>
      </c>
      <c r="G18" s="23" t="s">
        <v>2</v>
      </c>
      <c r="H18" s="24">
        <v>16</v>
      </c>
      <c r="I18" s="25">
        <v>0.06</v>
      </c>
      <c r="J18" s="26">
        <v>31116142.199999999</v>
      </c>
      <c r="K18" s="27">
        <v>0</v>
      </c>
      <c r="L18" s="27">
        <v>5.2469999999999996E-2</v>
      </c>
      <c r="M18" s="28">
        <v>104.664</v>
      </c>
      <c r="N18" s="28">
        <v>7.7479452054794518</v>
      </c>
      <c r="O18" s="28">
        <v>6.3623489963583308</v>
      </c>
      <c r="P18" s="2"/>
      <c r="Q18" s="153" t="s">
        <v>32</v>
      </c>
      <c r="R18" s="154"/>
      <c r="S18" s="46"/>
      <c r="T18" s="47">
        <v>208966860.49999997</v>
      </c>
      <c r="U18" s="160">
        <v>0.63357901888144696</v>
      </c>
      <c r="V18" s="2"/>
      <c r="W18" s="42"/>
    </row>
    <row r="19" spans="2:23" ht="42" customHeight="1" thickTop="1" thickBot="1" x14ac:dyDescent="0.25">
      <c r="B19" s="145"/>
      <c r="C19" s="145"/>
      <c r="D19" s="158"/>
      <c r="E19" s="159"/>
      <c r="F19" s="29">
        <v>47744</v>
      </c>
      <c r="G19" s="30" t="s">
        <v>2</v>
      </c>
      <c r="H19" s="31">
        <v>16</v>
      </c>
      <c r="I19" s="32">
        <v>7.7499999999999999E-2</v>
      </c>
      <c r="J19" s="33">
        <v>19949055.699999999</v>
      </c>
      <c r="K19" s="34">
        <v>0</v>
      </c>
      <c r="L19" s="34">
        <v>5.9189999999999993E-2</v>
      </c>
      <c r="M19" s="35">
        <v>113.639</v>
      </c>
      <c r="N19" s="35">
        <v>10.139726027397261</v>
      </c>
      <c r="O19" s="35">
        <v>7.1451013081882007</v>
      </c>
      <c r="P19" s="2"/>
      <c r="Q19" s="49" t="s">
        <v>33</v>
      </c>
      <c r="R19" s="43"/>
      <c r="S19" s="43"/>
      <c r="T19" s="44">
        <v>107747869.60372736</v>
      </c>
      <c r="U19" s="45">
        <v>0.3266871567422322</v>
      </c>
      <c r="V19" s="2"/>
    </row>
    <row r="20" spans="2:23" ht="42" customHeight="1" thickTop="1" thickBot="1" x14ac:dyDescent="0.25">
      <c r="B20" s="145"/>
      <c r="C20" s="145"/>
      <c r="D20" s="158"/>
      <c r="E20" s="159"/>
      <c r="F20" s="22">
        <v>48395</v>
      </c>
      <c r="G20" s="23" t="s">
        <v>2</v>
      </c>
      <c r="H20" s="24">
        <v>16</v>
      </c>
      <c r="I20" s="25">
        <v>7.0000000000000007E-2</v>
      </c>
      <c r="J20" s="26">
        <v>21570611.699999999</v>
      </c>
      <c r="K20" s="27">
        <v>0</v>
      </c>
      <c r="L20" s="27">
        <v>6.3939999999999997E-2</v>
      </c>
      <c r="M20" s="28">
        <v>104.932</v>
      </c>
      <c r="N20" s="28">
        <v>11.923287671232877</v>
      </c>
      <c r="O20" s="28">
        <v>8.5050957904204196</v>
      </c>
      <c r="P20" s="2"/>
      <c r="Q20" s="50" t="s">
        <v>34</v>
      </c>
      <c r="R20" s="50"/>
      <c r="S20" s="50"/>
      <c r="T20" s="51">
        <v>329819729.30372733</v>
      </c>
      <c r="U20" s="52">
        <v>1</v>
      </c>
      <c r="V20" s="2"/>
      <c r="W20" s="53"/>
    </row>
    <row r="21" spans="2:23" ht="42" customHeight="1" thickTop="1" thickBot="1" x14ac:dyDescent="0.25">
      <c r="B21" s="145"/>
      <c r="C21" s="145"/>
      <c r="D21" s="158"/>
      <c r="E21" s="159"/>
      <c r="F21" s="29">
        <v>49235</v>
      </c>
      <c r="G21" s="30" t="s">
        <v>2</v>
      </c>
      <c r="H21" s="31">
        <v>16</v>
      </c>
      <c r="I21" s="32">
        <v>7.2499999999999995E-2</v>
      </c>
      <c r="J21" s="33">
        <v>18152628</v>
      </c>
      <c r="K21" s="34">
        <v>2.1736989490482563E-2</v>
      </c>
      <c r="L21" s="34">
        <v>6.5970000000000001E-2</v>
      </c>
      <c r="M21" s="35">
        <v>105.866</v>
      </c>
      <c r="N21" s="35">
        <v>14.224657534246575</v>
      </c>
      <c r="O21" s="35">
        <v>8.99418644827648</v>
      </c>
      <c r="P21" s="2"/>
      <c r="Q21" s="55"/>
      <c r="R21" s="55"/>
      <c r="S21" s="55"/>
      <c r="T21" s="56"/>
      <c r="U21" s="57"/>
      <c r="V21" s="2"/>
      <c r="W21" s="53"/>
    </row>
    <row r="22" spans="2:23" ht="42" customHeight="1" thickTop="1" thickBot="1" x14ac:dyDescent="0.25">
      <c r="B22" s="145"/>
      <c r="C22" s="145"/>
      <c r="D22" s="155" t="s">
        <v>35</v>
      </c>
      <c r="E22" s="155"/>
      <c r="F22" s="155"/>
      <c r="G22" s="155"/>
      <c r="H22" s="155"/>
      <c r="I22" s="155"/>
      <c r="J22" s="38">
        <v>208966860.49999997</v>
      </c>
      <c r="K22" s="39"/>
      <c r="L22" s="40"/>
      <c r="M22" s="40"/>
      <c r="N22" s="41">
        <v>7.0603563586502576</v>
      </c>
      <c r="O22" s="41">
        <v>5.3900801822947839</v>
      </c>
      <c r="P22" s="162"/>
      <c r="Q22" s="177"/>
      <c r="R22" s="177"/>
      <c r="S22" s="177"/>
      <c r="T22" s="177"/>
      <c r="U22" s="178"/>
      <c r="V22" s="162"/>
      <c r="W22" s="53"/>
    </row>
    <row r="23" spans="2:23" ht="42" customHeight="1" thickTop="1" thickBot="1" x14ac:dyDescent="0.25">
      <c r="B23" s="145"/>
      <c r="C23" s="145"/>
      <c r="D23" s="156" t="s">
        <v>3</v>
      </c>
      <c r="E23" s="157"/>
      <c r="F23" s="29">
        <v>44265</v>
      </c>
      <c r="G23" s="30" t="s">
        <v>2</v>
      </c>
      <c r="H23" s="31">
        <v>10</v>
      </c>
      <c r="I23" s="32">
        <v>3.5000000000000003E-2</v>
      </c>
      <c r="J23" s="33">
        <v>9713206.0724755004</v>
      </c>
      <c r="K23" s="34">
        <v>-8.5932338634426696E-4</v>
      </c>
      <c r="L23" s="34">
        <v>1.5440000000000001E-2</v>
      </c>
      <c r="M23" s="35">
        <v>101.169</v>
      </c>
      <c r="N23" s="35">
        <v>0.60821917808219184</v>
      </c>
      <c r="O23" s="35">
        <v>0.60821917808219161</v>
      </c>
      <c r="P23" s="88"/>
      <c r="Q23" s="179"/>
      <c r="R23" s="179"/>
      <c r="S23" s="179"/>
      <c r="T23" s="179"/>
      <c r="U23" s="179"/>
      <c r="V23" s="162"/>
      <c r="W23" s="53"/>
    </row>
    <row r="24" spans="2:23" ht="42" customHeight="1" thickTop="1" thickBot="1" x14ac:dyDescent="0.25">
      <c r="B24" s="145"/>
      <c r="C24" s="145"/>
      <c r="D24" s="158"/>
      <c r="E24" s="159"/>
      <c r="F24" s="22">
        <v>44980</v>
      </c>
      <c r="G24" s="23" t="s">
        <v>2</v>
      </c>
      <c r="H24" s="24">
        <v>17</v>
      </c>
      <c r="I24" s="25">
        <v>4.7500000000000001E-2</v>
      </c>
      <c r="J24" s="26">
        <v>28673583.369674768</v>
      </c>
      <c r="K24" s="27">
        <v>-8.5932338634436118E-4</v>
      </c>
      <c r="L24" s="27">
        <v>1.4870000000000001E-2</v>
      </c>
      <c r="M24" s="28">
        <v>108.152</v>
      </c>
      <c r="N24" s="28">
        <v>2.5671232876712327</v>
      </c>
      <c r="O24" s="28">
        <v>2.4367853878190924</v>
      </c>
      <c r="P24" s="180"/>
      <c r="Q24" s="162"/>
      <c r="R24" s="162"/>
      <c r="S24" s="162"/>
      <c r="T24" s="162"/>
      <c r="U24" s="162"/>
      <c r="V24" s="162"/>
    </row>
    <row r="25" spans="2:23" ht="42" customHeight="1" thickTop="1" thickBot="1" x14ac:dyDescent="0.25">
      <c r="B25" s="145"/>
      <c r="C25" s="145"/>
      <c r="D25" s="158"/>
      <c r="E25" s="159"/>
      <c r="F25" s="29">
        <v>45784</v>
      </c>
      <c r="G25" s="30" t="s">
        <v>2</v>
      </c>
      <c r="H25" s="31">
        <v>11</v>
      </c>
      <c r="I25" s="32">
        <v>3.5000000000000003E-2</v>
      </c>
      <c r="J25" s="33">
        <v>10802467.753585</v>
      </c>
      <c r="K25" s="34">
        <v>-8.5932338634418586E-4</v>
      </c>
      <c r="L25" s="34">
        <v>1.602E-2</v>
      </c>
      <c r="M25" s="35">
        <v>108.64</v>
      </c>
      <c r="N25" s="35">
        <v>4.7698630136986298</v>
      </c>
      <c r="O25" s="35">
        <v>4.4561730963697546</v>
      </c>
      <c r="P25" s="161"/>
      <c r="Q25" s="162"/>
      <c r="R25" s="162"/>
      <c r="S25" s="162"/>
      <c r="T25" s="162"/>
      <c r="U25" s="162"/>
      <c r="V25" s="162"/>
    </row>
    <row r="26" spans="2:23" ht="42" customHeight="1" thickTop="1" thickBot="1" x14ac:dyDescent="0.25">
      <c r="B26" s="145"/>
      <c r="C26" s="145"/>
      <c r="D26" s="158"/>
      <c r="E26" s="159"/>
      <c r="F26" s="22">
        <v>46463</v>
      </c>
      <c r="G26" s="23" t="s">
        <v>2</v>
      </c>
      <c r="H26" s="24">
        <v>11</v>
      </c>
      <c r="I26" s="25">
        <v>3.3000000000000002E-2</v>
      </c>
      <c r="J26" s="26">
        <v>18099388.3080034</v>
      </c>
      <c r="K26" s="27">
        <v>-8.5932338634421329E-4</v>
      </c>
      <c r="L26" s="27">
        <v>2.1070000000000002E-2</v>
      </c>
      <c r="M26" s="28">
        <v>107.298</v>
      </c>
      <c r="N26" s="28">
        <v>6.6301369863013697</v>
      </c>
      <c r="O26" s="28">
        <v>6.018392557447565</v>
      </c>
      <c r="P26" s="162"/>
      <c r="Q26" s="161"/>
      <c r="R26" s="161"/>
      <c r="S26" s="161"/>
      <c r="T26" s="163"/>
      <c r="U26" s="164"/>
      <c r="V26" s="162"/>
    </row>
    <row r="27" spans="2:23" ht="42" customHeight="1" thickTop="1" thickBot="1" x14ac:dyDescent="0.25">
      <c r="B27" s="145"/>
      <c r="C27" s="145"/>
      <c r="D27" s="158"/>
      <c r="E27" s="159"/>
      <c r="F27" s="29">
        <v>47226</v>
      </c>
      <c r="G27" s="30"/>
      <c r="H27" s="31">
        <v>10</v>
      </c>
      <c r="I27" s="32">
        <v>2.2499999999999999E-2</v>
      </c>
      <c r="J27" s="33">
        <v>1244082.0274013001</v>
      </c>
      <c r="K27" s="34">
        <v>2.211269590444678E-2</v>
      </c>
      <c r="L27" s="34">
        <v>2.8399999999999998E-2</v>
      </c>
      <c r="M27" s="35">
        <v>95.492999999999995</v>
      </c>
      <c r="N27" s="35">
        <v>8.7205479452054799</v>
      </c>
      <c r="O27" s="35">
        <v>7.9402851314927503</v>
      </c>
      <c r="P27" s="165"/>
      <c r="Q27" s="162"/>
      <c r="R27" s="162"/>
      <c r="S27" s="162"/>
      <c r="T27" s="162"/>
      <c r="U27" s="162"/>
      <c r="V27" s="162"/>
    </row>
    <row r="28" spans="2:23" ht="42" customHeight="1" thickTop="1" thickBot="1" x14ac:dyDescent="0.25">
      <c r="B28" s="145"/>
      <c r="C28" s="145"/>
      <c r="D28" s="158"/>
      <c r="E28" s="159"/>
      <c r="F28" s="22">
        <v>48663</v>
      </c>
      <c r="G28" s="23" t="s">
        <v>2</v>
      </c>
      <c r="H28" s="24">
        <v>20</v>
      </c>
      <c r="I28" s="25">
        <v>0.03</v>
      </c>
      <c r="J28" s="26">
        <v>11563153.863781899</v>
      </c>
      <c r="K28" s="27">
        <v>-8.5932338634424148E-4</v>
      </c>
      <c r="L28" s="27">
        <v>3.3010000000000005E-2</v>
      </c>
      <c r="M28" s="28">
        <v>96.918000000000006</v>
      </c>
      <c r="N28" s="28">
        <v>12.657534246575343</v>
      </c>
      <c r="O28" s="28">
        <v>10.563982997083089</v>
      </c>
      <c r="P28" s="162"/>
      <c r="Q28" s="162"/>
      <c r="R28" s="162"/>
      <c r="S28" s="162"/>
      <c r="T28" s="162"/>
      <c r="U28" s="162"/>
      <c r="V28" s="162"/>
    </row>
    <row r="29" spans="2:23" ht="42" customHeight="1" thickTop="1" thickBot="1" x14ac:dyDescent="0.25">
      <c r="B29" s="145"/>
      <c r="C29" s="145"/>
      <c r="D29" s="158"/>
      <c r="E29" s="159"/>
      <c r="F29" s="29">
        <v>49403</v>
      </c>
      <c r="G29" s="30" t="s">
        <v>2</v>
      </c>
      <c r="H29" s="31">
        <v>20</v>
      </c>
      <c r="I29" s="32">
        <v>4.7500000000000001E-2</v>
      </c>
      <c r="J29" s="33">
        <v>15954918.016376195</v>
      </c>
      <c r="K29" s="34">
        <v>-8.5932338634456609E-4</v>
      </c>
      <c r="L29" s="34">
        <v>3.3680000000000002E-2</v>
      </c>
      <c r="M29" s="35">
        <v>115.783</v>
      </c>
      <c r="N29" s="35">
        <v>14.684931506849315</v>
      </c>
      <c r="O29" s="35">
        <v>11.053121110729379</v>
      </c>
      <c r="P29" s="162"/>
      <c r="Q29" s="162"/>
      <c r="R29" s="162"/>
      <c r="S29" s="162"/>
      <c r="T29" s="162"/>
      <c r="U29" s="162"/>
      <c r="V29" s="162"/>
    </row>
    <row r="30" spans="2:23" ht="42" customHeight="1" thickTop="1" thickBot="1" x14ac:dyDescent="0.25">
      <c r="B30" s="145"/>
      <c r="C30" s="145"/>
      <c r="D30" s="158"/>
      <c r="E30" s="159"/>
      <c r="F30" s="22">
        <v>50096</v>
      </c>
      <c r="G30" s="23" t="s">
        <v>2</v>
      </c>
      <c r="H30" s="24">
        <v>18</v>
      </c>
      <c r="I30" s="25">
        <v>3.7499999999999999E-2</v>
      </c>
      <c r="J30" s="26">
        <v>7623582.8305644998</v>
      </c>
      <c r="K30" s="27">
        <v>1.1139020997958679E-3</v>
      </c>
      <c r="L30" s="27">
        <v>3.4680000000000002E-2</v>
      </c>
      <c r="M30" s="28">
        <v>103.5</v>
      </c>
      <c r="N30" s="28">
        <v>16.583561643835615</v>
      </c>
      <c r="O30" s="28">
        <v>12.52261471776481</v>
      </c>
      <c r="P30" s="162"/>
      <c r="Q30" s="162"/>
      <c r="R30" s="162"/>
      <c r="S30" s="162"/>
      <c r="T30" s="162"/>
      <c r="U30" s="162"/>
      <c r="V30" s="162"/>
    </row>
    <row r="31" spans="2:23" ht="42" customHeight="1" thickTop="1" thickBot="1" x14ac:dyDescent="0.25">
      <c r="B31" s="145"/>
      <c r="C31" s="145"/>
      <c r="D31" s="158"/>
      <c r="E31" s="159"/>
      <c r="F31" s="29">
        <v>54590</v>
      </c>
      <c r="G31" s="30" t="s">
        <v>2</v>
      </c>
      <c r="H31" s="31">
        <v>32</v>
      </c>
      <c r="I31" s="32">
        <v>3.7499999999999999E-2</v>
      </c>
      <c r="J31" s="33">
        <v>4073487.3618647992</v>
      </c>
      <c r="K31" s="34">
        <v>1.2418732204575476E-2</v>
      </c>
      <c r="L31" s="34">
        <v>3.7040000000000003E-2</v>
      </c>
      <c r="M31" s="35">
        <v>100.795</v>
      </c>
      <c r="N31" s="35">
        <v>28.895890410958906</v>
      </c>
      <c r="O31" s="35">
        <v>18.077287989105518</v>
      </c>
      <c r="P31" s="162"/>
      <c r="Q31" s="162"/>
      <c r="R31" s="162"/>
      <c r="S31" s="162"/>
      <c r="T31" s="162"/>
      <c r="U31" s="162"/>
      <c r="V31" s="162"/>
    </row>
    <row r="32" spans="2:23" ht="42" customHeight="1" thickTop="1" x14ac:dyDescent="0.2">
      <c r="B32" s="145"/>
      <c r="C32" s="145"/>
      <c r="D32" s="137" t="s">
        <v>36</v>
      </c>
      <c r="E32" s="137"/>
      <c r="F32" s="137"/>
      <c r="G32" s="137"/>
      <c r="H32" s="137"/>
      <c r="I32" s="137"/>
      <c r="J32" s="38">
        <v>107747869.60372736</v>
      </c>
      <c r="K32" s="60"/>
      <c r="L32" s="60"/>
      <c r="M32" s="61"/>
      <c r="N32" s="41">
        <v>8.2292510451513596</v>
      </c>
      <c r="O32" s="41">
        <v>6.5925552176639712</v>
      </c>
      <c r="P32" s="162"/>
      <c r="Q32" s="162"/>
      <c r="R32" s="162"/>
      <c r="S32" s="162"/>
      <c r="T32" s="162"/>
      <c r="U32" s="162"/>
      <c r="V32" s="162"/>
    </row>
    <row r="33" spans="2:22" ht="42" customHeight="1" x14ac:dyDescent="0.2">
      <c r="B33" s="145"/>
      <c r="C33" s="145"/>
      <c r="D33" s="138" t="s">
        <v>37</v>
      </c>
      <c r="E33" s="138"/>
      <c r="F33" s="138"/>
      <c r="G33" s="138"/>
      <c r="H33" s="138"/>
      <c r="I33" s="138"/>
      <c r="J33" s="38">
        <v>316714730.10372734</v>
      </c>
      <c r="K33" s="60"/>
      <c r="L33" s="60"/>
      <c r="M33" s="61"/>
      <c r="N33" s="62"/>
      <c r="O33" s="62"/>
      <c r="P33" s="162"/>
      <c r="Q33" s="166"/>
      <c r="R33" s="166"/>
      <c r="S33" s="166"/>
      <c r="T33" s="162"/>
      <c r="U33" s="162"/>
      <c r="V33" s="162"/>
    </row>
    <row r="34" spans="2:22" ht="42" customHeight="1" x14ac:dyDescent="0.2">
      <c r="B34" s="145"/>
      <c r="C34" s="145"/>
      <c r="D34" s="138" t="s">
        <v>4</v>
      </c>
      <c r="E34" s="138"/>
      <c r="F34" s="138"/>
      <c r="G34" s="138"/>
      <c r="H34" s="138"/>
      <c r="I34" s="138"/>
      <c r="J34" s="38">
        <v>329819729.30372733</v>
      </c>
      <c r="K34" s="60"/>
      <c r="L34" s="60"/>
      <c r="M34" s="61"/>
      <c r="N34" s="62"/>
      <c r="O34" s="63"/>
      <c r="P34" s="162"/>
      <c r="Q34" s="162"/>
      <c r="R34" s="162"/>
      <c r="S34" s="166"/>
      <c r="T34" s="162"/>
      <c r="U34" s="162"/>
      <c r="V34" s="162"/>
    </row>
    <row r="35" spans="2:22" ht="32.25" hidden="1" customHeight="1" x14ac:dyDescent="0.2">
      <c r="B35" s="21" t="s">
        <v>38</v>
      </c>
      <c r="C35" s="21"/>
      <c r="D35" s="21" t="s">
        <v>39</v>
      </c>
      <c r="E35" s="21"/>
      <c r="F35" s="21" t="s">
        <v>16</v>
      </c>
      <c r="G35" s="21"/>
      <c r="H35" s="21" t="s">
        <v>18</v>
      </c>
      <c r="I35" s="21" t="s">
        <v>19</v>
      </c>
      <c r="J35" s="21" t="s">
        <v>40</v>
      </c>
      <c r="K35" s="21"/>
      <c r="L35" s="21" t="s">
        <v>22</v>
      </c>
      <c r="M35" s="21" t="s">
        <v>23</v>
      </c>
      <c r="N35" s="21" t="s">
        <v>24</v>
      </c>
      <c r="O35" s="21"/>
      <c r="P35" s="162"/>
      <c r="Q35" s="167"/>
      <c r="R35" s="162"/>
      <c r="S35" s="162"/>
      <c r="T35" s="162"/>
      <c r="U35" s="168"/>
      <c r="V35" s="162"/>
    </row>
    <row r="36" spans="2:22" ht="66.75" hidden="1" customHeight="1" x14ac:dyDescent="0.2">
      <c r="B36" s="139"/>
      <c r="C36" s="139"/>
      <c r="D36" s="140" t="s">
        <v>28</v>
      </c>
      <c r="E36" s="141"/>
      <c r="F36" s="142" t="s">
        <v>41</v>
      </c>
      <c r="G36" s="143"/>
      <c r="H36" s="24">
        <v>2</v>
      </c>
      <c r="I36" s="36">
        <v>5.5E-2</v>
      </c>
      <c r="J36" s="125">
        <v>0</v>
      </c>
      <c r="K36" s="125"/>
      <c r="L36" s="27">
        <v>0</v>
      </c>
      <c r="M36" s="28">
        <v>0</v>
      </c>
      <c r="N36" s="28">
        <v>0</v>
      </c>
      <c r="O36" s="28"/>
      <c r="P36" s="162"/>
      <c r="Q36" s="169"/>
      <c r="R36" s="170"/>
      <c r="S36" s="170"/>
      <c r="T36" s="170"/>
      <c r="U36" s="171"/>
      <c r="V36" s="162"/>
    </row>
    <row r="37" spans="2:22" ht="42" hidden="1" customHeight="1" x14ac:dyDescent="0.2">
      <c r="B37" s="65" t="s">
        <v>35</v>
      </c>
      <c r="C37" s="65"/>
      <c r="D37" s="66"/>
      <c r="E37" s="66"/>
      <c r="F37" s="66"/>
      <c r="G37" s="66"/>
      <c r="H37" s="66"/>
      <c r="I37" s="66"/>
      <c r="J37" s="66"/>
      <c r="K37" s="66"/>
      <c r="L37" s="66"/>
      <c r="M37" s="66"/>
      <c r="N37" s="66"/>
      <c r="O37" s="66"/>
      <c r="P37" s="162"/>
      <c r="Q37" s="162"/>
      <c r="R37" s="162"/>
      <c r="S37" s="162"/>
      <c r="T37" s="162"/>
      <c r="U37" s="162"/>
      <c r="V37" s="162"/>
    </row>
    <row r="38" spans="2:22" ht="42" hidden="1" customHeight="1" x14ac:dyDescent="0.2">
      <c r="B38" s="67"/>
      <c r="C38" s="67"/>
      <c r="D38" s="66"/>
      <c r="E38" s="66"/>
      <c r="F38" s="66"/>
      <c r="G38" s="66"/>
      <c r="H38" s="66"/>
      <c r="I38" s="66"/>
      <c r="J38" s="66"/>
      <c r="K38" s="66"/>
      <c r="L38" s="66"/>
      <c r="M38" s="66"/>
      <c r="N38" s="66"/>
      <c r="O38" s="66"/>
      <c r="P38" s="161"/>
      <c r="Q38" s="162"/>
      <c r="R38" s="162"/>
      <c r="S38" s="162"/>
      <c r="T38" s="162"/>
      <c r="U38" s="172"/>
      <c r="V38" s="162"/>
    </row>
    <row r="39" spans="2:22" ht="18" x14ac:dyDescent="0.2">
      <c r="B39" s="2"/>
      <c r="C39" s="2"/>
      <c r="D39" s="66"/>
      <c r="E39" s="66"/>
      <c r="F39" s="66"/>
      <c r="G39" s="66"/>
      <c r="H39" s="66"/>
      <c r="I39" s="66"/>
      <c r="J39" s="66"/>
      <c r="K39" s="66"/>
      <c r="L39" s="66"/>
      <c r="M39" s="66"/>
      <c r="N39" s="66"/>
      <c r="O39" s="66"/>
      <c r="P39" s="162"/>
      <c r="Q39" s="162"/>
      <c r="R39" s="162"/>
      <c r="S39" s="162"/>
      <c r="T39" s="162"/>
      <c r="U39" s="173"/>
      <c r="V39" s="162"/>
    </row>
    <row r="40" spans="2:22" ht="18" customHeight="1" x14ac:dyDescent="0.2">
      <c r="B40" s="2"/>
      <c r="C40" s="2"/>
      <c r="D40" s="2"/>
      <c r="E40" s="2"/>
      <c r="F40" s="2"/>
      <c r="G40" s="2"/>
      <c r="H40" s="2"/>
      <c r="I40" s="2"/>
      <c r="J40" s="2"/>
      <c r="K40" s="2"/>
      <c r="L40" s="3"/>
      <c r="M40" s="2"/>
      <c r="N40" s="37"/>
      <c r="O40" s="2"/>
      <c r="P40" s="174"/>
      <c r="Q40" s="162"/>
      <c r="R40" s="162"/>
      <c r="S40" s="162"/>
      <c r="T40" s="162"/>
      <c r="U40" s="174"/>
      <c r="V40" s="162"/>
    </row>
    <row r="41" spans="2:22" ht="18" x14ac:dyDescent="0.2">
      <c r="B41" s="2"/>
      <c r="C41" s="2"/>
      <c r="D41" s="2"/>
      <c r="E41" s="2"/>
      <c r="F41" s="2"/>
      <c r="G41" s="2"/>
      <c r="H41" s="2"/>
      <c r="I41" s="2"/>
      <c r="J41" s="2"/>
      <c r="K41" s="2"/>
      <c r="L41" s="3"/>
      <c r="M41" s="2"/>
      <c r="N41" s="2"/>
      <c r="O41" s="2"/>
      <c r="P41" s="175"/>
      <c r="Q41" s="162"/>
      <c r="R41" s="162"/>
      <c r="S41" s="162"/>
      <c r="T41" s="162"/>
      <c r="U41" s="175"/>
      <c r="V41" s="162"/>
    </row>
    <row r="42" spans="2:22" ht="19.5" customHeight="1" x14ac:dyDescent="0.2">
      <c r="B42" s="2"/>
      <c r="C42" s="2"/>
      <c r="D42" s="2"/>
      <c r="E42" s="2"/>
      <c r="F42" s="2"/>
      <c r="G42" s="2"/>
      <c r="H42" s="2"/>
      <c r="I42" s="2"/>
      <c r="J42" s="2"/>
      <c r="K42" s="2"/>
      <c r="L42" s="3"/>
      <c r="M42" s="2"/>
      <c r="N42" s="2"/>
      <c r="O42" s="2"/>
      <c r="P42" s="162"/>
      <c r="Q42" s="162"/>
      <c r="R42" s="162"/>
      <c r="S42" s="162"/>
      <c r="T42" s="162"/>
      <c r="U42" s="162"/>
      <c r="V42" s="162"/>
    </row>
    <row r="43" spans="2:22" ht="18" customHeight="1" x14ac:dyDescent="0.2">
      <c r="B43" s="2"/>
      <c r="C43" s="2"/>
      <c r="D43" s="2"/>
      <c r="E43" s="2"/>
      <c r="F43" s="2"/>
      <c r="G43" s="2"/>
      <c r="H43" s="2"/>
      <c r="I43" s="2"/>
      <c r="J43" s="2"/>
      <c r="K43" s="2"/>
      <c r="L43" s="3"/>
      <c r="M43" s="2"/>
      <c r="N43" s="2"/>
      <c r="O43" s="2"/>
      <c r="P43" s="162"/>
      <c r="Q43" s="162"/>
      <c r="R43" s="162"/>
      <c r="S43" s="162"/>
      <c r="T43" s="162"/>
      <c r="U43" s="162"/>
      <c r="V43" s="162"/>
    </row>
    <row r="44" spans="2:22" ht="18" x14ac:dyDescent="0.2">
      <c r="B44" s="2"/>
      <c r="C44" s="2"/>
      <c r="D44" s="2"/>
      <c r="E44" s="2"/>
      <c r="F44" s="2"/>
      <c r="G44" s="2"/>
      <c r="H44" s="2"/>
      <c r="I44" s="2"/>
      <c r="J44" s="2"/>
      <c r="K44" s="2"/>
      <c r="L44" s="3"/>
      <c r="M44" s="2"/>
      <c r="N44" s="2"/>
      <c r="O44" s="2"/>
      <c r="P44" s="162"/>
      <c r="Q44" s="162"/>
      <c r="R44" s="162"/>
      <c r="S44" s="162"/>
      <c r="T44" s="175"/>
      <c r="U44" s="175"/>
      <c r="V44" s="162"/>
    </row>
    <row r="45" spans="2:22" ht="20.25" customHeight="1" x14ac:dyDescent="0.2">
      <c r="B45" s="2"/>
      <c r="C45" s="2"/>
      <c r="D45" s="2"/>
      <c r="E45" s="2"/>
      <c r="F45" s="2"/>
      <c r="G45" s="2"/>
      <c r="H45" s="2"/>
      <c r="I45" s="2"/>
      <c r="J45" s="2"/>
      <c r="K45" s="2"/>
      <c r="L45" s="3"/>
      <c r="M45" s="2"/>
      <c r="N45" s="2"/>
      <c r="O45" s="2"/>
      <c r="P45" s="162"/>
      <c r="Q45" s="162"/>
      <c r="R45" s="162"/>
      <c r="S45" s="162"/>
      <c r="T45" s="162"/>
      <c r="U45" s="162"/>
      <c r="V45" s="162"/>
    </row>
    <row r="46" spans="2:22" ht="18" x14ac:dyDescent="0.2">
      <c r="B46" s="2"/>
      <c r="C46" s="2"/>
      <c r="D46" s="2"/>
      <c r="E46" s="2"/>
      <c r="F46" s="2"/>
      <c r="G46" s="2"/>
      <c r="H46" s="2"/>
      <c r="I46" s="2"/>
      <c r="J46" s="2"/>
      <c r="K46" s="2"/>
      <c r="L46" s="3"/>
      <c r="M46" s="2"/>
      <c r="N46" s="2"/>
      <c r="O46" s="2"/>
      <c r="P46" s="162"/>
      <c r="Q46" s="162"/>
      <c r="R46" s="162"/>
      <c r="S46" s="162"/>
      <c r="T46" s="162"/>
      <c r="U46" s="176"/>
      <c r="V46" s="162"/>
    </row>
    <row r="47" spans="2:22" ht="18" x14ac:dyDescent="0.2">
      <c r="B47" s="66"/>
      <c r="C47" s="66"/>
      <c r="D47" s="66"/>
      <c r="E47" s="66"/>
      <c r="F47" s="66"/>
      <c r="G47" s="66"/>
      <c r="H47" s="66"/>
      <c r="I47" s="66"/>
      <c r="J47" s="68"/>
      <c r="K47" s="69"/>
      <c r="L47" s="70"/>
      <c r="M47" s="71"/>
      <c r="N47" s="69"/>
      <c r="O47" s="2"/>
      <c r="P47" s="162"/>
      <c r="Q47" s="162"/>
      <c r="R47" s="162"/>
      <c r="S47" s="162"/>
      <c r="T47" s="162"/>
      <c r="U47" s="162"/>
      <c r="V47" s="162"/>
    </row>
    <row r="48" spans="2:22" ht="19.5" customHeight="1" x14ac:dyDescent="0.2">
      <c r="B48" s="66"/>
      <c r="C48" s="66"/>
      <c r="D48" s="66"/>
      <c r="E48" s="66"/>
      <c r="F48" s="2"/>
      <c r="G48" s="2"/>
      <c r="H48" s="2"/>
      <c r="I48" s="2"/>
      <c r="J48" s="2"/>
      <c r="K48" s="2"/>
      <c r="L48" s="3"/>
      <c r="M48" s="2"/>
      <c r="N48" s="2"/>
      <c r="O48" s="2"/>
      <c r="P48" s="162"/>
      <c r="Q48" s="162"/>
      <c r="R48" s="162"/>
      <c r="S48" s="162"/>
      <c r="T48" s="162"/>
      <c r="U48" s="162"/>
      <c r="V48" s="162"/>
    </row>
    <row r="49" spans="2:24" ht="18" x14ac:dyDescent="0.2">
      <c r="B49" s="2"/>
      <c r="C49" s="2"/>
      <c r="D49" s="2"/>
      <c r="E49" s="2"/>
      <c r="F49" s="2"/>
      <c r="G49" s="2"/>
      <c r="H49" s="2"/>
      <c r="I49" s="2"/>
      <c r="J49" s="2"/>
      <c r="K49" s="2"/>
      <c r="L49" s="72"/>
      <c r="M49" s="2"/>
      <c r="N49" s="2"/>
      <c r="O49" s="2"/>
      <c r="P49" s="162"/>
      <c r="Q49" s="162"/>
      <c r="R49" s="162"/>
      <c r="S49" s="162"/>
      <c r="T49" s="162"/>
      <c r="U49" s="162"/>
      <c r="V49" s="162"/>
    </row>
    <row r="50" spans="2:24" ht="19.5" customHeight="1" x14ac:dyDescent="0.2">
      <c r="B50" s="2"/>
      <c r="C50" s="2"/>
      <c r="D50" s="2"/>
      <c r="E50" s="2"/>
      <c r="F50" s="2"/>
      <c r="G50" s="66"/>
      <c r="H50" s="2"/>
      <c r="I50" s="2"/>
      <c r="J50" s="2"/>
      <c r="K50" s="2"/>
      <c r="L50" s="3"/>
      <c r="M50" s="2"/>
      <c r="N50" s="2"/>
      <c r="O50" s="2"/>
      <c r="P50" s="162"/>
      <c r="Q50" s="162"/>
      <c r="R50" s="162"/>
      <c r="S50" s="162"/>
      <c r="T50" s="162"/>
      <c r="U50" s="162"/>
      <c r="V50" s="162"/>
    </row>
    <row r="51" spans="2:24" ht="23.25" customHeight="1" x14ac:dyDescent="0.2">
      <c r="B51" s="2"/>
      <c r="C51" s="2"/>
      <c r="D51" s="2"/>
      <c r="E51" s="2"/>
      <c r="F51" s="2"/>
      <c r="G51" s="73"/>
      <c r="H51" s="2"/>
      <c r="I51" s="2"/>
      <c r="J51" s="2"/>
      <c r="K51" s="2"/>
      <c r="L51" s="3"/>
      <c r="M51" s="2"/>
      <c r="N51" s="2"/>
      <c r="O51" s="2"/>
      <c r="P51" s="162"/>
      <c r="Q51" s="162"/>
      <c r="R51" s="162"/>
      <c r="S51" s="162"/>
      <c r="T51" s="162"/>
      <c r="U51" s="162"/>
      <c r="V51" s="162"/>
    </row>
    <row r="52" spans="2:24" ht="18" x14ac:dyDescent="0.2">
      <c r="B52" s="2"/>
      <c r="C52" s="2"/>
      <c r="D52" s="2"/>
      <c r="E52" s="2"/>
      <c r="F52" s="2"/>
      <c r="G52" s="73"/>
      <c r="H52" s="2"/>
      <c r="I52" s="2"/>
      <c r="J52" s="2"/>
      <c r="K52" s="2"/>
      <c r="L52" s="3"/>
      <c r="M52" s="2"/>
      <c r="N52" s="2"/>
      <c r="O52" s="2"/>
      <c r="P52" s="162"/>
      <c r="Q52" s="162"/>
      <c r="R52" s="162"/>
      <c r="S52" s="162"/>
      <c r="T52" s="162"/>
      <c r="U52" s="162"/>
      <c r="V52" s="162"/>
    </row>
    <row r="53" spans="2:24" ht="18" customHeight="1" x14ac:dyDescent="0.2">
      <c r="B53" s="2"/>
      <c r="C53" s="2"/>
      <c r="D53" s="2"/>
      <c r="E53" s="2"/>
      <c r="F53" s="2"/>
      <c r="G53" s="73"/>
      <c r="H53" s="2"/>
      <c r="I53" s="2"/>
      <c r="J53" s="2"/>
      <c r="K53" s="2"/>
      <c r="L53" s="3"/>
      <c r="M53" s="2"/>
      <c r="N53" s="2"/>
      <c r="O53" s="2"/>
      <c r="P53" s="162"/>
      <c r="Q53" s="162"/>
      <c r="R53" s="162"/>
      <c r="S53" s="162"/>
      <c r="T53" s="162"/>
      <c r="U53" s="162"/>
      <c r="V53" s="162"/>
    </row>
    <row r="54" spans="2:24" ht="18" customHeight="1" x14ac:dyDescent="0.2">
      <c r="B54" s="2"/>
      <c r="C54" s="2"/>
      <c r="D54" s="2"/>
      <c r="E54" s="2"/>
      <c r="F54" s="2"/>
      <c r="G54" s="73"/>
      <c r="H54" s="2"/>
      <c r="I54" s="2"/>
      <c r="J54" s="2"/>
      <c r="K54" s="2"/>
      <c r="L54" s="3"/>
      <c r="M54" s="2"/>
      <c r="N54" s="2"/>
      <c r="O54" s="2"/>
      <c r="P54" s="162"/>
      <c r="Q54" s="162"/>
      <c r="R54" s="162"/>
      <c r="S54" s="162"/>
      <c r="T54" s="162"/>
      <c r="U54" s="162"/>
      <c r="V54" s="162"/>
    </row>
    <row r="55" spans="2:24" ht="21.75" customHeight="1" x14ac:dyDescent="0.2">
      <c r="B55" s="2"/>
      <c r="C55" s="2"/>
      <c r="D55" s="2"/>
      <c r="E55" s="2"/>
      <c r="F55" s="2"/>
      <c r="G55" s="73"/>
      <c r="H55" s="74"/>
      <c r="I55" s="2"/>
      <c r="J55" s="2"/>
      <c r="K55" s="2"/>
      <c r="L55" s="3"/>
      <c r="M55" s="2"/>
      <c r="N55" s="2"/>
      <c r="O55" s="2"/>
      <c r="P55" s="162"/>
      <c r="Q55" s="162"/>
      <c r="R55" s="162"/>
      <c r="S55" s="162"/>
      <c r="T55" s="162"/>
      <c r="U55" s="162"/>
      <c r="V55" s="162"/>
    </row>
    <row r="56" spans="2:24" ht="27.75" customHeight="1" x14ac:dyDescent="0.2">
      <c r="B56" s="2"/>
      <c r="C56" s="2"/>
      <c r="D56" s="2"/>
      <c r="E56" s="2"/>
      <c r="F56" s="2"/>
      <c r="G56" s="73"/>
      <c r="H56" s="2"/>
      <c r="I56" s="2"/>
      <c r="J56" s="2"/>
      <c r="K56" s="2"/>
      <c r="L56" s="72"/>
      <c r="M56" s="2"/>
      <c r="N56" s="2"/>
      <c r="O56" s="2"/>
      <c r="P56" s="162"/>
      <c r="Q56" s="162"/>
      <c r="R56" s="162"/>
      <c r="S56" s="162"/>
      <c r="T56" s="162"/>
      <c r="U56" s="162"/>
      <c r="V56" s="162"/>
    </row>
    <row r="57" spans="2:24" ht="23.25" customHeight="1" x14ac:dyDescent="0.2">
      <c r="B57" s="2"/>
      <c r="C57" s="2"/>
      <c r="D57" s="2"/>
      <c r="E57" s="2"/>
      <c r="F57" s="2"/>
      <c r="G57" s="73"/>
      <c r="H57" s="2"/>
      <c r="I57" s="2"/>
      <c r="J57" s="2"/>
      <c r="K57" s="2"/>
      <c r="L57" s="72"/>
      <c r="M57" s="2"/>
      <c r="N57" s="2"/>
      <c r="O57" s="2"/>
      <c r="P57" s="162"/>
      <c r="Q57" s="162"/>
      <c r="R57" s="162"/>
      <c r="S57" s="162"/>
      <c r="T57" s="162"/>
      <c r="U57" s="162"/>
      <c r="V57" s="162"/>
      <c r="X57" s="75"/>
    </row>
    <row r="58" spans="2:24" ht="37.5" customHeight="1" thickBot="1" x14ac:dyDescent="0.25">
      <c r="B58" s="76"/>
      <c r="C58" s="76"/>
      <c r="D58" s="77"/>
      <c r="E58" s="77">
        <v>2020</v>
      </c>
      <c r="F58" s="77">
        <v>2021</v>
      </c>
      <c r="G58" s="77">
        <v>2022</v>
      </c>
      <c r="H58" s="77">
        <v>2023</v>
      </c>
      <c r="I58" s="77">
        <v>2024</v>
      </c>
      <c r="J58" s="77">
        <v>2025</v>
      </c>
      <c r="K58" s="77">
        <v>2026</v>
      </c>
      <c r="L58" s="77">
        <v>2027</v>
      </c>
      <c r="M58" s="77">
        <v>2028</v>
      </c>
      <c r="N58" s="77">
        <v>2029</v>
      </c>
      <c r="O58" s="77">
        <v>2030</v>
      </c>
      <c r="P58" s="77">
        <v>2032</v>
      </c>
      <c r="Q58" s="77">
        <v>2033</v>
      </c>
      <c r="R58" s="77">
        <v>2034</v>
      </c>
      <c r="S58" s="77">
        <v>2035</v>
      </c>
      <c r="T58" s="77">
        <v>2037</v>
      </c>
      <c r="U58" s="77">
        <v>2049</v>
      </c>
      <c r="V58" s="77" t="s">
        <v>5</v>
      </c>
    </row>
    <row r="59" spans="2:24" s="78" customFormat="1" ht="58.5" customHeight="1" thickTop="1" thickBot="1" x14ac:dyDescent="0.25">
      <c r="B59" s="126" t="s">
        <v>83</v>
      </c>
      <c r="C59" s="126"/>
      <c r="D59" s="126"/>
      <c r="E59" s="26">
        <v>8254999.4000000004</v>
      </c>
      <c r="F59" s="26">
        <v>4849999.8</v>
      </c>
      <c r="G59" s="26">
        <v>33486459.399999999</v>
      </c>
      <c r="H59" s="26"/>
      <c r="I59" s="26">
        <v>25779227.5</v>
      </c>
      <c r="J59" s="26">
        <v>19952831.899999999</v>
      </c>
      <c r="K59" s="26">
        <v>28778993.899999999</v>
      </c>
      <c r="L59" s="26">
        <v>10180910.199999999</v>
      </c>
      <c r="M59" s="26">
        <v>31116142.199999999</v>
      </c>
      <c r="N59" s="26"/>
      <c r="O59" s="26">
        <v>19949055.699999999</v>
      </c>
      <c r="P59" s="26">
        <v>21570611.699999999</v>
      </c>
      <c r="Q59" s="26"/>
      <c r="R59" s="26">
        <v>18152628</v>
      </c>
      <c r="S59" s="26"/>
      <c r="T59" s="26"/>
      <c r="U59" s="26"/>
      <c r="V59" s="79">
        <v>222071859.69999999</v>
      </c>
      <c r="W59" s="1"/>
      <c r="X59" s="1"/>
    </row>
    <row r="60" spans="2:24" s="78" customFormat="1" ht="57" customHeight="1" thickTop="1" thickBot="1" x14ac:dyDescent="0.25">
      <c r="B60" s="127" t="s">
        <v>33</v>
      </c>
      <c r="C60" s="127"/>
      <c r="D60" s="127"/>
      <c r="E60" s="33"/>
      <c r="F60" s="33">
        <v>9713206.0724755004</v>
      </c>
      <c r="G60" s="33"/>
      <c r="H60" s="33">
        <v>28673583.369674768</v>
      </c>
      <c r="I60" s="33"/>
      <c r="J60" s="33">
        <v>10802467.753585</v>
      </c>
      <c r="K60" s="33"/>
      <c r="L60" s="33">
        <v>18099388.3080034</v>
      </c>
      <c r="M60" s="33"/>
      <c r="N60" s="33">
        <v>1244082.0274013001</v>
      </c>
      <c r="O60" s="33"/>
      <c r="P60" s="33"/>
      <c r="Q60" s="33">
        <v>11563153.863781899</v>
      </c>
      <c r="R60" s="33"/>
      <c r="S60" s="33">
        <v>15954918.016376195</v>
      </c>
      <c r="T60" s="33">
        <v>7623582.8305644998</v>
      </c>
      <c r="U60" s="33">
        <v>4073487.3618647992</v>
      </c>
      <c r="V60" s="80">
        <v>107747869.60372736</v>
      </c>
      <c r="W60" s="1"/>
      <c r="X60" s="1"/>
    </row>
    <row r="61" spans="2:24" s="78" customFormat="1" ht="57" hidden="1" customHeight="1" x14ac:dyDescent="0.2">
      <c r="B61" s="81" t="s">
        <v>42</v>
      </c>
      <c r="C61" s="81"/>
      <c r="D61" s="81"/>
      <c r="E61" s="82"/>
      <c r="F61" s="82"/>
      <c r="G61" s="82"/>
      <c r="H61" s="82"/>
      <c r="I61" s="83"/>
      <c r="J61" s="84"/>
      <c r="K61" s="82"/>
      <c r="L61" s="82"/>
      <c r="M61" s="82"/>
      <c r="N61" s="82"/>
      <c r="O61" s="82"/>
      <c r="P61" s="82"/>
      <c r="Q61" s="33"/>
      <c r="R61" s="33"/>
      <c r="S61" s="33"/>
      <c r="T61" s="33"/>
      <c r="U61" s="85"/>
      <c r="V61" s="85"/>
      <c r="W61" s="1"/>
      <c r="X61" s="1"/>
    </row>
    <row r="62" spans="2:24" s="78" customFormat="1" ht="57" customHeight="1" thickTop="1" thickBot="1" x14ac:dyDescent="0.25">
      <c r="B62" s="127" t="s">
        <v>5</v>
      </c>
      <c r="C62" s="127"/>
      <c r="D62" s="127"/>
      <c r="E62" s="86">
        <v>8254999.4000000004</v>
      </c>
      <c r="F62" s="86">
        <v>14563205.872475501</v>
      </c>
      <c r="G62" s="86">
        <v>33486459.399999999</v>
      </c>
      <c r="H62" s="86">
        <v>28673583.369674768</v>
      </c>
      <c r="I62" s="86">
        <v>25779227.5</v>
      </c>
      <c r="J62" s="86">
        <v>30755299.653584998</v>
      </c>
      <c r="K62" s="86">
        <v>28778993.899999999</v>
      </c>
      <c r="L62" s="86">
        <v>28280298.508003399</v>
      </c>
      <c r="M62" s="86">
        <v>31116142.199999999</v>
      </c>
      <c r="N62" s="86">
        <v>1244082.0274013001</v>
      </c>
      <c r="O62" s="86">
        <v>19949055.699999999</v>
      </c>
      <c r="P62" s="86">
        <v>21570611.699999999</v>
      </c>
      <c r="Q62" s="86">
        <v>11563153.863781899</v>
      </c>
      <c r="R62" s="86">
        <v>18152628</v>
      </c>
      <c r="S62" s="86">
        <v>15954918.016376195</v>
      </c>
      <c r="T62" s="86">
        <v>7623582.8305644998</v>
      </c>
      <c r="U62" s="86">
        <v>4073487.3618647992</v>
      </c>
      <c r="V62" s="86">
        <v>329819729.30372733</v>
      </c>
      <c r="W62" s="42"/>
      <c r="X62" s="1"/>
    </row>
    <row r="63" spans="2:24" s="78" customFormat="1" ht="58.5" customHeight="1" thickTop="1" x14ac:dyDescent="0.2">
      <c r="B63" s="126" t="s">
        <v>43</v>
      </c>
      <c r="C63" s="126"/>
      <c r="D63" s="126"/>
      <c r="E63" s="87">
        <v>2.5028822312803681E-2</v>
      </c>
      <c r="F63" s="87">
        <v>4.4155047677770683E-2</v>
      </c>
      <c r="G63" s="87">
        <v>0.10152958245006226</v>
      </c>
      <c r="H63" s="87">
        <v>8.6937138145758361E-2</v>
      </c>
      <c r="I63" s="87">
        <v>7.8161568910452284E-2</v>
      </c>
      <c r="J63" s="87">
        <v>9.324881722058169E-2</v>
      </c>
      <c r="K63" s="87">
        <v>8.725673858490661E-2</v>
      </c>
      <c r="L63" s="87">
        <v>8.5744714446601172E-2</v>
      </c>
      <c r="M63" s="87">
        <v>9.4342877139849596E-2</v>
      </c>
      <c r="N63" s="87">
        <v>3.7720060895921688E-3</v>
      </c>
      <c r="O63" s="87">
        <v>6.0484725222817511E-2</v>
      </c>
      <c r="P63" s="87">
        <v>6.5401217039190107E-2</v>
      </c>
      <c r="Q63" s="87">
        <v>3.5059012049377794E-2</v>
      </c>
      <c r="R63" s="87">
        <v>5.5038029526982744E-2</v>
      </c>
      <c r="S63" s="87">
        <v>4.8374662274019056E-2</v>
      </c>
      <c r="T63" s="87">
        <v>2.3114392964479171E-2</v>
      </c>
      <c r="U63" s="87">
        <v>1.2350647944755209E-2</v>
      </c>
      <c r="V63" s="87">
        <v>1.0000000000000002</v>
      </c>
      <c r="W63" s="1"/>
      <c r="X63" s="1"/>
    </row>
    <row r="64" spans="2:24" s="88" customFormat="1" ht="18" customHeight="1" x14ac:dyDescent="0.2">
      <c r="B64" s="89" t="s">
        <v>13</v>
      </c>
      <c r="C64" s="89"/>
      <c r="D64" s="90"/>
      <c r="E64" s="90"/>
      <c r="F64" s="90"/>
      <c r="G64" s="91" t="s">
        <v>44</v>
      </c>
      <c r="H64" s="90"/>
      <c r="I64" s="90"/>
      <c r="J64" s="92"/>
      <c r="K64" s="92"/>
      <c r="L64" s="92"/>
      <c r="M64" s="92"/>
      <c r="N64" s="58"/>
      <c r="O64" s="58"/>
      <c r="P64" s="58"/>
      <c r="Q64" s="58"/>
      <c r="R64" s="58"/>
      <c r="S64" s="58"/>
      <c r="T64" s="2"/>
      <c r="U64" s="2"/>
      <c r="V64" s="58"/>
      <c r="W64" s="1"/>
      <c r="X64" s="1"/>
    </row>
    <row r="65" spans="2:24" ht="20.25" x14ac:dyDescent="0.2">
      <c r="B65" s="91" t="s">
        <v>45</v>
      </c>
      <c r="C65" s="91"/>
      <c r="D65" s="93"/>
      <c r="E65" s="93"/>
      <c r="F65" s="90"/>
      <c r="G65" s="93"/>
      <c r="H65" s="93"/>
      <c r="I65" s="93"/>
      <c r="J65" s="73"/>
      <c r="K65" s="73"/>
      <c r="L65" s="94"/>
      <c r="M65" s="94"/>
      <c r="N65" s="92"/>
      <c r="O65" s="92"/>
      <c r="P65" s="92"/>
      <c r="Q65" s="92"/>
      <c r="R65" s="92"/>
      <c r="S65" s="92"/>
      <c r="T65" s="92"/>
      <c r="U65" s="92"/>
      <c r="V65" s="2"/>
      <c r="W65" s="95"/>
      <c r="X65" s="95"/>
    </row>
    <row r="66" spans="2:24" ht="20.25" x14ac:dyDescent="0.2">
      <c r="B66" s="91" t="s">
        <v>46</v>
      </c>
      <c r="C66" s="91"/>
      <c r="D66" s="93"/>
      <c r="E66" s="93"/>
      <c r="F66" s="93"/>
      <c r="G66" s="91" t="s">
        <v>47</v>
      </c>
      <c r="H66" s="93"/>
      <c r="I66" s="93"/>
      <c r="J66" s="73"/>
      <c r="K66" s="2"/>
      <c r="L66" s="73"/>
      <c r="N66" s="94"/>
      <c r="O66" s="96"/>
      <c r="P66" s="96"/>
      <c r="Q66" s="2"/>
      <c r="R66" s="2"/>
      <c r="S66" s="97"/>
      <c r="T66" s="97"/>
      <c r="U66" s="97"/>
      <c r="V66" s="2"/>
      <c r="W66" s="98"/>
      <c r="X66" s="98"/>
    </row>
    <row r="67" spans="2:24" ht="18" x14ac:dyDescent="0.2">
      <c r="B67" s="97"/>
      <c r="C67" s="97"/>
      <c r="D67" s="97"/>
      <c r="E67" s="97"/>
      <c r="F67" s="73"/>
      <c r="G67" s="73"/>
      <c r="H67" s="73"/>
      <c r="I67" s="97"/>
      <c r="J67" s="73"/>
      <c r="K67" s="73"/>
      <c r="L67" s="73"/>
      <c r="M67" s="2"/>
      <c r="N67" s="73"/>
      <c r="O67" s="73"/>
      <c r="P67" s="73"/>
      <c r="Q67" s="96"/>
      <c r="R67" s="96"/>
      <c r="S67" s="96"/>
      <c r="T67" s="2"/>
      <c r="U67" s="97"/>
      <c r="V67" s="99"/>
      <c r="W67" s="100"/>
      <c r="X67" s="100"/>
    </row>
    <row r="68" spans="2:24" ht="21" customHeight="1" x14ac:dyDescent="0.2">
      <c r="B68" s="2"/>
      <c r="C68" s="2"/>
      <c r="D68" s="2"/>
      <c r="E68" s="2"/>
      <c r="F68" s="2"/>
      <c r="G68" s="73"/>
      <c r="H68" s="2"/>
      <c r="I68" s="2"/>
      <c r="J68" s="2"/>
      <c r="K68" s="2"/>
      <c r="L68" s="72"/>
      <c r="M68" s="2"/>
      <c r="N68" s="2"/>
      <c r="O68" s="2"/>
      <c r="P68" s="2"/>
      <c r="Q68" s="2"/>
      <c r="R68" s="2"/>
      <c r="S68" s="2"/>
      <c r="T68" s="2"/>
      <c r="U68" s="2"/>
      <c r="V68" s="2"/>
    </row>
    <row r="69" spans="2:24" ht="21" customHeight="1" x14ac:dyDescent="0.2">
      <c r="B69" s="128" t="s">
        <v>6</v>
      </c>
      <c r="C69" s="129"/>
      <c r="D69" s="129"/>
      <c r="E69" s="129"/>
      <c r="F69" s="129"/>
      <c r="G69" s="129"/>
      <c r="H69" s="129"/>
      <c r="I69" s="129"/>
      <c r="J69" s="129"/>
      <c r="K69" s="129"/>
      <c r="L69" s="129"/>
      <c r="M69" s="129"/>
      <c r="N69" s="129"/>
      <c r="O69" s="129"/>
      <c r="P69" s="129"/>
      <c r="Q69" s="129"/>
      <c r="R69" s="129"/>
      <c r="S69" s="129"/>
      <c r="T69" s="129"/>
      <c r="U69" s="130"/>
      <c r="V69" s="2"/>
    </row>
    <row r="70" spans="2:24" ht="18.75" customHeight="1" x14ac:dyDescent="0.2">
      <c r="B70" s="131"/>
      <c r="C70" s="132"/>
      <c r="D70" s="132"/>
      <c r="E70" s="132"/>
      <c r="F70" s="132"/>
      <c r="G70" s="132"/>
      <c r="H70" s="132"/>
      <c r="I70" s="132"/>
      <c r="J70" s="132"/>
      <c r="K70" s="132"/>
      <c r="L70" s="132"/>
      <c r="M70" s="132"/>
      <c r="N70" s="132"/>
      <c r="O70" s="132"/>
      <c r="P70" s="132"/>
      <c r="Q70" s="132"/>
      <c r="R70" s="132"/>
      <c r="S70" s="132"/>
      <c r="T70" s="132"/>
      <c r="U70" s="133"/>
      <c r="V70" s="2"/>
    </row>
    <row r="71" spans="2:24" ht="18.75" customHeight="1" x14ac:dyDescent="0.2">
      <c r="B71" s="131"/>
      <c r="C71" s="132"/>
      <c r="D71" s="132"/>
      <c r="E71" s="132"/>
      <c r="F71" s="132"/>
      <c r="G71" s="132"/>
      <c r="H71" s="132"/>
      <c r="I71" s="132"/>
      <c r="J71" s="132"/>
      <c r="K71" s="132"/>
      <c r="L71" s="132"/>
      <c r="M71" s="132"/>
      <c r="N71" s="132"/>
      <c r="O71" s="132"/>
      <c r="P71" s="132"/>
      <c r="Q71" s="132"/>
      <c r="R71" s="132"/>
      <c r="S71" s="132"/>
      <c r="T71" s="132"/>
      <c r="U71" s="133"/>
      <c r="V71" s="2"/>
    </row>
    <row r="72" spans="2:24" ht="18.75" customHeight="1" x14ac:dyDescent="0.2">
      <c r="B72" s="131"/>
      <c r="C72" s="132"/>
      <c r="D72" s="132"/>
      <c r="E72" s="132"/>
      <c r="F72" s="132"/>
      <c r="G72" s="132"/>
      <c r="H72" s="132"/>
      <c r="I72" s="132"/>
      <c r="J72" s="132"/>
      <c r="K72" s="132"/>
      <c r="L72" s="132"/>
      <c r="M72" s="132"/>
      <c r="N72" s="132"/>
      <c r="O72" s="132"/>
      <c r="P72" s="132"/>
      <c r="Q72" s="132"/>
      <c r="R72" s="132"/>
      <c r="S72" s="132"/>
      <c r="T72" s="132"/>
      <c r="U72" s="133"/>
      <c r="V72" s="2"/>
    </row>
    <row r="73" spans="2:24" ht="49.5" customHeight="1" x14ac:dyDescent="0.2">
      <c r="B73" s="134"/>
      <c r="C73" s="135"/>
      <c r="D73" s="135"/>
      <c r="E73" s="135"/>
      <c r="F73" s="135"/>
      <c r="G73" s="135"/>
      <c r="H73" s="135"/>
      <c r="I73" s="135"/>
      <c r="J73" s="135"/>
      <c r="K73" s="135"/>
      <c r="L73" s="135"/>
      <c r="M73" s="135"/>
      <c r="N73" s="135"/>
      <c r="O73" s="135"/>
      <c r="P73" s="135"/>
      <c r="Q73" s="135"/>
      <c r="R73" s="135"/>
      <c r="S73" s="135"/>
      <c r="T73" s="135"/>
      <c r="U73" s="136"/>
      <c r="V73" s="2"/>
    </row>
    <row r="74" spans="2:24" ht="19.5" customHeight="1" x14ac:dyDescent="0.2">
      <c r="B74" s="101"/>
      <c r="C74" s="101"/>
      <c r="D74" s="101"/>
      <c r="E74" s="101"/>
      <c r="F74" s="101"/>
      <c r="G74" s="101"/>
      <c r="H74" s="101"/>
      <c r="I74" s="101"/>
      <c r="J74" s="101"/>
      <c r="K74" s="101"/>
      <c r="L74" s="101"/>
      <c r="M74" s="101"/>
      <c r="N74" s="101"/>
      <c r="O74" s="101"/>
      <c r="P74" s="101"/>
      <c r="Q74" s="101"/>
      <c r="R74" s="101"/>
      <c r="S74" s="101"/>
      <c r="T74" s="101"/>
      <c r="U74" s="101"/>
      <c r="V74" s="2"/>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103"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104">
        <v>4404999.7</v>
      </c>
    </row>
    <row r="242" spans="9:16" ht="0" hidden="1" customHeight="1" x14ac:dyDescent="0.2">
      <c r="I242" s="1">
        <v>3849999.7</v>
      </c>
      <c r="L242" s="1"/>
      <c r="P242" s="105">
        <v>3849999.7</v>
      </c>
    </row>
    <row r="243" spans="9:16" ht="0" hidden="1" customHeight="1" x14ac:dyDescent="0.2">
      <c r="I243" s="1">
        <v>2849999.9</v>
      </c>
      <c r="L243" s="1"/>
      <c r="P243" s="104">
        <v>2849999.9</v>
      </c>
    </row>
    <row r="244" spans="9:16" ht="0" hidden="1" customHeight="1" x14ac:dyDescent="0.2">
      <c r="I244" s="1">
        <v>1499999.9</v>
      </c>
      <c r="L244" s="1"/>
      <c r="P244" s="105">
        <v>1499999.9</v>
      </c>
    </row>
    <row r="245" spans="9:16" ht="0" hidden="1" customHeight="1" x14ac:dyDescent="0.2">
      <c r="I245" s="1">
        <v>3993634.1901624901</v>
      </c>
      <c r="L245" s="1"/>
      <c r="P245" s="104">
        <v>3993634.1901624901</v>
      </c>
    </row>
    <row r="246" spans="9:16" ht="0" hidden="1" customHeight="1" x14ac:dyDescent="0.2">
      <c r="I246" s="1">
        <v>33486459.399999999</v>
      </c>
      <c r="L246" s="1"/>
      <c r="P246" s="105">
        <v>33486459.399999999</v>
      </c>
    </row>
    <row r="247" spans="9:16" ht="0" hidden="1" customHeight="1" x14ac:dyDescent="0.2">
      <c r="I247" s="1">
        <v>25779227.5</v>
      </c>
      <c r="L247" s="1"/>
      <c r="P247" s="104">
        <v>25779227.5</v>
      </c>
    </row>
    <row r="248" spans="9:16" ht="0" hidden="1" customHeight="1" x14ac:dyDescent="0.2">
      <c r="I248" s="1">
        <v>19952831.899999999</v>
      </c>
      <c r="L248" s="1"/>
      <c r="P248" s="105">
        <v>19952831.899999999</v>
      </c>
    </row>
    <row r="249" spans="9:16" ht="0" hidden="1" customHeight="1" x14ac:dyDescent="0.2">
      <c r="I249" s="1">
        <v>28778993.899999999</v>
      </c>
      <c r="L249" s="1"/>
      <c r="P249" s="104">
        <v>28778993.899999999</v>
      </c>
    </row>
    <row r="250" spans="9:16" ht="0" hidden="1" customHeight="1" x14ac:dyDescent="0.2">
      <c r="I250" s="1">
        <v>9346857.9000000004</v>
      </c>
      <c r="L250" s="1"/>
      <c r="P250" s="105">
        <v>9346857.9000000004</v>
      </c>
    </row>
    <row r="251" spans="9:16" ht="0" hidden="1" customHeight="1" x14ac:dyDescent="0.2">
      <c r="I251" s="1">
        <v>31116142.199999999</v>
      </c>
      <c r="L251" s="1"/>
      <c r="P251" s="104">
        <v>31116142.199999999</v>
      </c>
    </row>
    <row r="252" spans="9:16" ht="0" hidden="1" customHeight="1" x14ac:dyDescent="0.2">
      <c r="I252" s="1">
        <v>19279119.899999999</v>
      </c>
      <c r="L252" s="1"/>
      <c r="P252" s="105">
        <v>19279119.899999999</v>
      </c>
    </row>
    <row r="253" spans="9:16" ht="0" hidden="1" customHeight="1" x14ac:dyDescent="0.2">
      <c r="I253" s="1">
        <v>20041003.699999999</v>
      </c>
      <c r="L253" s="1"/>
      <c r="P253" s="104">
        <v>20041003.699999999</v>
      </c>
    </row>
    <row r="254" spans="9:16" ht="0" hidden="1" customHeight="1" x14ac:dyDescent="0.2">
      <c r="I254" s="1">
        <v>15852849.5</v>
      </c>
      <c r="L254" s="1"/>
      <c r="P254" s="105">
        <v>15852849.5</v>
      </c>
    </row>
    <row r="255" spans="9:16" ht="0" hidden="1" customHeight="1" x14ac:dyDescent="0.2">
      <c r="L255" s="1"/>
      <c r="P255" s="105">
        <v>13634743.710934501</v>
      </c>
    </row>
    <row r="256" spans="9:16" ht="0" hidden="1" customHeight="1" x14ac:dyDescent="0.2">
      <c r="L256" s="1"/>
      <c r="P256" s="104">
        <v>28722926.36108252</v>
      </c>
    </row>
    <row r="257" spans="9:16" ht="0" hidden="1" customHeight="1" x14ac:dyDescent="0.2">
      <c r="L257" s="1"/>
      <c r="P257" s="105">
        <v>10821057.201114999</v>
      </c>
    </row>
    <row r="258" spans="9:16" ht="0" hidden="1" customHeight="1" x14ac:dyDescent="0.2">
      <c r="L258" s="1"/>
      <c r="P258" s="104">
        <v>18130534.675384603</v>
      </c>
    </row>
    <row r="259" spans="9:16" ht="0" hidden="1" customHeight="1" x14ac:dyDescent="0.2">
      <c r="L259" s="1"/>
      <c r="P259" s="105">
        <v>1133099.3419571</v>
      </c>
    </row>
    <row r="260" spans="9:16" ht="0" hidden="1" customHeight="1" x14ac:dyDescent="0.2">
      <c r="L260" s="1"/>
      <c r="P260" s="104">
        <v>11583052.339476099</v>
      </c>
    </row>
    <row r="261" spans="9:16" ht="0" hidden="1" customHeight="1" x14ac:dyDescent="0.2">
      <c r="I261" s="1">
        <v>13634743.710934501</v>
      </c>
      <c r="L261" s="1"/>
      <c r="P261" s="105">
        <v>15982374.067907801</v>
      </c>
    </row>
    <row r="262" spans="9:16" ht="0" hidden="1" customHeight="1" x14ac:dyDescent="0.2">
      <c r="I262" s="1">
        <v>28722926.36108252</v>
      </c>
      <c r="L262" s="1"/>
      <c r="P262" s="104">
        <v>7621421.5479605002</v>
      </c>
    </row>
    <row r="263" spans="9:16" ht="0" hidden="1" customHeight="1" x14ac:dyDescent="0.2">
      <c r="I263" s="1">
        <v>10821057.201114999</v>
      </c>
      <c r="P263" s="105">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qFCI+0OEYoGzSP8FqyotCQuXfq3le1+Ea3EleNQo7LcJ3fS2MDRJRdAGAA0ku2dqvAUpFoztOpZCgbBuDFgWZQ==" saltValue="AGw7oOMHJZiHEvcYwZXPqA==" spinCount="100000" sheet="1"/>
  <mergeCells count="22">
    <mergeCell ref="D13:E21"/>
    <mergeCell ref="Q7:U7"/>
    <mergeCell ref="B8:C34"/>
    <mergeCell ref="D8:E11"/>
    <mergeCell ref="D12:I12"/>
    <mergeCell ref="Q17:R17"/>
    <mergeCell ref="Q18:R18"/>
    <mergeCell ref="D22:I22"/>
    <mergeCell ref="D23:E31"/>
    <mergeCell ref="Q23:U23"/>
    <mergeCell ref="D32:I32"/>
    <mergeCell ref="D33:I33"/>
    <mergeCell ref="D34:I34"/>
    <mergeCell ref="B36:C36"/>
    <mergeCell ref="D36:E36"/>
    <mergeCell ref="F36:G36"/>
    <mergeCell ref="J36:K36"/>
    <mergeCell ref="B59:D59"/>
    <mergeCell ref="B60:D60"/>
    <mergeCell ref="B62:D62"/>
    <mergeCell ref="B63:D63"/>
    <mergeCell ref="B69:U73"/>
  </mergeCells>
  <printOptions horizontalCentered="1" verticalCentered="1"/>
  <pageMargins left="0" right="0" top="0.19685039370078741" bottom="0.19685039370078741" header="0" footer="0"/>
  <pageSetup scale="2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69"/>
  <sheetViews>
    <sheetView view="pageBreakPreview" zoomScale="40" zoomScaleNormal="10" zoomScaleSheetLayoutView="40" workbookViewId="0">
      <selection activeCell="F15" sqref="F15"/>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102"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82</v>
      </c>
      <c r="C2" s="5"/>
      <c r="D2" s="6"/>
      <c r="E2" s="6"/>
      <c r="F2" s="6"/>
      <c r="G2" s="6"/>
      <c r="H2" s="6"/>
      <c r="I2" s="6"/>
      <c r="J2" s="6"/>
      <c r="K2" s="6"/>
      <c r="L2" s="6"/>
      <c r="M2" s="6"/>
      <c r="N2" s="6"/>
      <c r="O2" s="6"/>
      <c r="P2" s="6"/>
      <c r="Q2" s="6"/>
      <c r="R2" s="6"/>
      <c r="S2" s="6"/>
      <c r="T2" s="6"/>
      <c r="U2" s="6"/>
      <c r="V2" s="6"/>
      <c r="W2" s="6"/>
      <c r="X2" s="6"/>
    </row>
    <row r="3" spans="2:24" ht="30" customHeight="1" x14ac:dyDescent="0.2">
      <c r="B3" s="4" t="s">
        <v>81</v>
      </c>
      <c r="C3" s="5"/>
      <c r="D3" s="6"/>
      <c r="E3" s="6"/>
      <c r="F3" s="6"/>
      <c r="G3" s="6"/>
      <c r="H3" s="6"/>
      <c r="I3" s="6"/>
      <c r="J3" s="6"/>
      <c r="K3" s="6"/>
      <c r="L3" s="6"/>
      <c r="M3" s="6"/>
      <c r="N3" s="6"/>
      <c r="O3" s="6"/>
      <c r="P3" s="6"/>
      <c r="Q3" s="6"/>
      <c r="R3" s="6"/>
      <c r="S3" s="6"/>
      <c r="T3" s="6"/>
      <c r="U3" s="7"/>
      <c r="V3" s="7"/>
      <c r="W3" s="7"/>
      <c r="X3" s="7"/>
    </row>
    <row r="4" spans="2:24" ht="30" customHeight="1" x14ac:dyDescent="0.2">
      <c r="B4" s="4" t="s">
        <v>80</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79</v>
      </c>
      <c r="C6" s="13"/>
      <c r="D6" s="14">
        <v>44043</v>
      </c>
      <c r="E6" s="15"/>
      <c r="F6" s="2"/>
      <c r="G6" s="2"/>
      <c r="H6" s="2"/>
      <c r="I6" s="2"/>
      <c r="J6" s="16" t="s">
        <v>0</v>
      </c>
      <c r="K6" s="17">
        <v>275.09629999999999</v>
      </c>
      <c r="L6" s="16" t="s">
        <v>1</v>
      </c>
      <c r="M6" s="18">
        <v>3739.49</v>
      </c>
      <c r="N6" s="2"/>
      <c r="O6" s="16" t="s">
        <v>52</v>
      </c>
      <c r="P6" s="2"/>
      <c r="Q6" s="2"/>
      <c r="R6" s="2"/>
      <c r="S6" s="2"/>
      <c r="T6" s="2"/>
      <c r="U6" s="2"/>
      <c r="V6" s="19"/>
      <c r="W6" s="20"/>
      <c r="X6" s="20"/>
    </row>
    <row r="7" spans="2:24" ht="66.75" customHeight="1" thickBot="1" x14ac:dyDescent="0.25">
      <c r="B7" s="21" t="s">
        <v>66</v>
      </c>
      <c r="C7" s="21"/>
      <c r="D7" s="21" t="s">
        <v>65</v>
      </c>
      <c r="E7" s="21"/>
      <c r="F7" s="21" t="s">
        <v>64</v>
      </c>
      <c r="G7" s="21" t="s">
        <v>78</v>
      </c>
      <c r="H7" s="21" t="s">
        <v>63</v>
      </c>
      <c r="I7" s="21" t="s">
        <v>62</v>
      </c>
      <c r="J7" s="21" t="s">
        <v>77</v>
      </c>
      <c r="K7" s="21" t="s">
        <v>76</v>
      </c>
      <c r="L7" s="21" t="s">
        <v>60</v>
      </c>
      <c r="M7" s="21" t="s">
        <v>59</v>
      </c>
      <c r="N7" s="21" t="s">
        <v>58</v>
      </c>
      <c r="O7" s="21" t="s">
        <v>75</v>
      </c>
      <c r="P7" s="2"/>
      <c r="Q7" s="144" t="s">
        <v>74</v>
      </c>
      <c r="R7" s="144"/>
      <c r="S7" s="144"/>
      <c r="T7" s="144"/>
      <c r="U7" s="144"/>
      <c r="V7" s="2"/>
    </row>
    <row r="8" spans="2:24" ht="42" customHeight="1" thickTop="1" thickBot="1" x14ac:dyDescent="0.25">
      <c r="B8" s="145" t="s">
        <v>73</v>
      </c>
      <c r="C8" s="145"/>
      <c r="D8" s="146" t="s">
        <v>72</v>
      </c>
      <c r="E8" s="146"/>
      <c r="F8" s="22">
        <v>44083</v>
      </c>
      <c r="G8" s="23"/>
      <c r="H8" s="24">
        <v>1</v>
      </c>
      <c r="I8" s="25">
        <v>0</v>
      </c>
      <c r="J8" s="26">
        <v>1177.9680384223518</v>
      </c>
      <c r="K8" s="25">
        <v>0</v>
      </c>
      <c r="L8" s="27">
        <v>2.2170000000000002E-2</v>
      </c>
      <c r="M8" s="28">
        <v>99.76</v>
      </c>
      <c r="N8" s="28">
        <v>0.1095890410958904</v>
      </c>
      <c r="O8" s="28">
        <v>0.1095890410958904</v>
      </c>
      <c r="P8" s="2"/>
      <c r="Q8" s="2"/>
      <c r="R8" s="2"/>
      <c r="S8" s="2"/>
      <c r="T8" s="2"/>
      <c r="U8" s="2"/>
      <c r="V8" s="2"/>
    </row>
    <row r="9" spans="2:24" ht="42" customHeight="1" thickTop="1" thickBot="1" x14ac:dyDescent="0.25">
      <c r="B9" s="145"/>
      <c r="C9" s="145"/>
      <c r="D9" s="147"/>
      <c r="E9" s="147"/>
      <c r="F9" s="29">
        <v>44174</v>
      </c>
      <c r="G9" s="30"/>
      <c r="H9" s="31">
        <v>1</v>
      </c>
      <c r="I9" s="32">
        <v>0</v>
      </c>
      <c r="J9" s="33">
        <v>1029.5520779571548</v>
      </c>
      <c r="K9" s="32">
        <v>0</v>
      </c>
      <c r="L9" s="34">
        <v>2.1509999999999998E-2</v>
      </c>
      <c r="M9" s="35">
        <v>99.239000000000004</v>
      </c>
      <c r="N9" s="35">
        <v>0.35890410958904112</v>
      </c>
      <c r="O9" s="35">
        <v>0.35890410958904112</v>
      </c>
      <c r="P9" s="2"/>
      <c r="Q9" s="2"/>
      <c r="R9" s="2"/>
      <c r="S9" s="2"/>
      <c r="T9" s="2"/>
      <c r="U9" s="2"/>
      <c r="V9" s="2"/>
    </row>
    <row r="10" spans="2:24" ht="42" customHeight="1" thickTop="1" thickBot="1" x14ac:dyDescent="0.25">
      <c r="B10" s="145"/>
      <c r="C10" s="145"/>
      <c r="D10" s="147"/>
      <c r="E10" s="147"/>
      <c r="F10" s="22">
        <v>44264</v>
      </c>
      <c r="G10" s="23"/>
      <c r="H10" s="24">
        <v>1</v>
      </c>
      <c r="I10" s="36">
        <v>0</v>
      </c>
      <c r="J10" s="26">
        <v>762.13598645804643</v>
      </c>
      <c r="K10" s="36">
        <v>0</v>
      </c>
      <c r="L10" s="27">
        <v>2.205E-2</v>
      </c>
      <c r="M10" s="28">
        <v>98.688000000000002</v>
      </c>
      <c r="N10" s="28">
        <v>0.60547945205479448</v>
      </c>
      <c r="O10" s="28">
        <v>0.60547945205479448</v>
      </c>
      <c r="P10" s="37"/>
      <c r="Q10" s="2"/>
      <c r="R10" s="2"/>
      <c r="S10" s="2"/>
      <c r="T10" s="2"/>
      <c r="U10" s="2"/>
      <c r="V10" s="2"/>
    </row>
    <row r="11" spans="2:24" ht="42" customHeight="1" thickTop="1" thickBot="1" x14ac:dyDescent="0.25">
      <c r="B11" s="145"/>
      <c r="C11" s="145"/>
      <c r="D11" s="148"/>
      <c r="E11" s="148"/>
      <c r="F11" s="29">
        <v>44355</v>
      </c>
      <c r="G11" s="30"/>
      <c r="H11" s="31">
        <v>1</v>
      </c>
      <c r="I11" s="32">
        <v>0</v>
      </c>
      <c r="J11" s="33">
        <v>534.83226322305984</v>
      </c>
      <c r="K11" s="32">
        <v>5.6753692854962054E-2</v>
      </c>
      <c r="L11" s="34">
        <v>2.3130000000000001E-2</v>
      </c>
      <c r="M11" s="35">
        <v>98.063999999999993</v>
      </c>
      <c r="N11" s="35">
        <v>0.85479452054794525</v>
      </c>
      <c r="O11" s="35">
        <v>0.85479452054794525</v>
      </c>
      <c r="P11" s="2"/>
      <c r="Q11" s="2"/>
      <c r="R11" s="2"/>
      <c r="S11" s="2"/>
      <c r="T11" s="2"/>
      <c r="U11" s="2"/>
      <c r="V11" s="2"/>
    </row>
    <row r="12" spans="2:24" ht="42" customHeight="1" thickTop="1" thickBot="1" x14ac:dyDescent="0.25">
      <c r="B12" s="145"/>
      <c r="C12" s="145"/>
      <c r="D12" s="149" t="s">
        <v>71</v>
      </c>
      <c r="E12" s="149"/>
      <c r="F12" s="149"/>
      <c r="G12" s="149"/>
      <c r="H12" s="149"/>
      <c r="I12" s="149"/>
      <c r="J12" s="38">
        <v>3504.4883660606124</v>
      </c>
      <c r="K12" s="39"/>
      <c r="L12" s="40"/>
      <c r="M12" s="40"/>
      <c r="N12" s="41">
        <v>0.40440488854222273</v>
      </c>
      <c r="O12" s="41">
        <v>0.40440488854222273</v>
      </c>
      <c r="P12" s="2"/>
      <c r="Q12" s="2"/>
      <c r="R12" s="2"/>
      <c r="S12" s="2"/>
      <c r="T12" s="2"/>
      <c r="U12" s="2"/>
      <c r="V12" s="2"/>
    </row>
    <row r="13" spans="2:24" ht="42" customHeight="1" thickTop="1" thickBot="1" x14ac:dyDescent="0.25">
      <c r="B13" s="145"/>
      <c r="C13" s="145"/>
      <c r="D13" s="147"/>
      <c r="E13" s="150"/>
      <c r="F13" s="29">
        <v>44685</v>
      </c>
      <c r="G13" s="30" t="s">
        <v>2</v>
      </c>
      <c r="H13" s="31">
        <v>10</v>
      </c>
      <c r="I13" s="32">
        <v>7.0000000000000007E-2</v>
      </c>
      <c r="J13" s="33">
        <v>8954.8198818555466</v>
      </c>
      <c r="K13" s="32">
        <v>0</v>
      </c>
      <c r="L13" s="34">
        <v>2.7009999999999999E-2</v>
      </c>
      <c r="M13" s="35">
        <v>107.271</v>
      </c>
      <c r="N13" s="35">
        <v>1.7589041095890412</v>
      </c>
      <c r="O13" s="35">
        <v>1.6959465077800413</v>
      </c>
      <c r="P13" s="2"/>
      <c r="Q13" s="2"/>
      <c r="R13" s="2"/>
      <c r="S13" s="2"/>
      <c r="T13" s="2"/>
      <c r="U13" s="2"/>
      <c r="V13" s="2"/>
    </row>
    <row r="14" spans="2:24" ht="42" customHeight="1" thickTop="1" thickBot="1" x14ac:dyDescent="0.25">
      <c r="B14" s="145"/>
      <c r="C14" s="145"/>
      <c r="D14" s="147"/>
      <c r="E14" s="150"/>
      <c r="F14" s="22">
        <v>45497</v>
      </c>
      <c r="G14" s="23" t="s">
        <v>2</v>
      </c>
      <c r="H14" s="24">
        <v>16</v>
      </c>
      <c r="I14" s="25">
        <v>0.1</v>
      </c>
      <c r="J14" s="26">
        <v>6893.7816386726536</v>
      </c>
      <c r="K14" s="36">
        <v>0</v>
      </c>
      <c r="L14" s="27">
        <v>3.3759999999999998E-2</v>
      </c>
      <c r="M14" s="28">
        <v>124.291</v>
      </c>
      <c r="N14" s="28">
        <v>3.9835616438356163</v>
      </c>
      <c r="O14" s="28">
        <v>3.524341261553265</v>
      </c>
      <c r="P14" s="2"/>
      <c r="Q14" s="2"/>
      <c r="R14" s="2"/>
      <c r="S14" s="2"/>
      <c r="T14" s="2"/>
      <c r="U14" s="2"/>
      <c r="V14" s="37"/>
    </row>
    <row r="15" spans="2:24" ht="42" customHeight="1" thickTop="1" thickBot="1" x14ac:dyDescent="0.25">
      <c r="B15" s="145"/>
      <c r="C15" s="145"/>
      <c r="D15" s="147"/>
      <c r="E15" s="150"/>
      <c r="F15" s="29">
        <v>45987</v>
      </c>
      <c r="G15" s="30" t="s">
        <v>2</v>
      </c>
      <c r="H15" s="31">
        <v>8</v>
      </c>
      <c r="I15" s="32">
        <v>6.25E-2</v>
      </c>
      <c r="J15" s="33">
        <v>5335.7093881786022</v>
      </c>
      <c r="K15" s="32">
        <v>0</v>
      </c>
      <c r="L15" s="34">
        <v>4.0800000000000003E-2</v>
      </c>
      <c r="M15" s="35">
        <v>110.169</v>
      </c>
      <c r="N15" s="35">
        <v>5.3260273972602743</v>
      </c>
      <c r="O15" s="35">
        <v>4.552641492995793</v>
      </c>
      <c r="P15" s="2"/>
      <c r="Q15" s="2"/>
      <c r="R15" s="2"/>
      <c r="S15" s="2"/>
      <c r="T15" s="2"/>
      <c r="U15" s="2"/>
      <c r="V15" s="37"/>
    </row>
    <row r="16" spans="2:24" ht="42" customHeight="1" thickTop="1" thickBot="1" x14ac:dyDescent="0.25">
      <c r="B16" s="145"/>
      <c r="C16" s="145"/>
      <c r="D16" s="147"/>
      <c r="E16" s="150"/>
      <c r="F16" s="22">
        <v>46260</v>
      </c>
      <c r="G16" s="23" t="s">
        <v>2</v>
      </c>
      <c r="H16" s="24">
        <v>15</v>
      </c>
      <c r="I16" s="25">
        <v>7.4999999999999997E-2</v>
      </c>
      <c r="J16" s="26">
        <v>7695.9676052081968</v>
      </c>
      <c r="K16" s="36">
        <v>0</v>
      </c>
      <c r="L16" s="27">
        <v>4.487E-2</v>
      </c>
      <c r="M16" s="28">
        <v>115.697</v>
      </c>
      <c r="N16" s="28">
        <v>6.0739726027397261</v>
      </c>
      <c r="O16" s="28">
        <v>4.8762740576321786</v>
      </c>
      <c r="P16" s="2"/>
      <c r="S16" s="2"/>
      <c r="T16" s="2"/>
      <c r="U16" s="2"/>
      <c r="V16" s="2"/>
      <c r="W16" s="42"/>
    </row>
    <row r="17" spans="2:23" ht="42" customHeight="1" thickTop="1" thickBot="1" x14ac:dyDescent="0.25">
      <c r="B17" s="145"/>
      <c r="C17" s="145"/>
      <c r="D17" s="147"/>
      <c r="E17" s="150"/>
      <c r="F17" s="29">
        <v>46694</v>
      </c>
      <c r="G17" s="30" t="s">
        <v>2</v>
      </c>
      <c r="H17" s="31">
        <v>8</v>
      </c>
      <c r="I17" s="32">
        <v>5.7500000000000002E-2</v>
      </c>
      <c r="J17" s="33">
        <v>2722.5397580953554</v>
      </c>
      <c r="K17" s="32">
        <v>4.2286182409676062E-2</v>
      </c>
      <c r="L17" s="34">
        <v>5.0900000000000001E-2</v>
      </c>
      <c r="M17" s="35">
        <v>103.899</v>
      </c>
      <c r="N17" s="35">
        <v>7.2630136986301368</v>
      </c>
      <c r="O17" s="35">
        <v>5.9220366289290087</v>
      </c>
      <c r="P17" s="2"/>
      <c r="Q17" s="151" t="s">
        <v>70</v>
      </c>
      <c r="R17" s="152"/>
      <c r="S17" s="43"/>
      <c r="T17" s="44">
        <v>3504.4883660606124</v>
      </c>
      <c r="U17" s="45">
        <v>3.9733824376320892E-2</v>
      </c>
      <c r="V17" s="2"/>
      <c r="W17" s="42"/>
    </row>
    <row r="18" spans="2:23" ht="42" customHeight="1" thickTop="1" thickBot="1" x14ac:dyDescent="0.25">
      <c r="B18" s="145"/>
      <c r="C18" s="145"/>
      <c r="D18" s="147"/>
      <c r="E18" s="150"/>
      <c r="F18" s="22">
        <v>46871</v>
      </c>
      <c r="G18" s="23" t="s">
        <v>2</v>
      </c>
      <c r="H18" s="24">
        <v>16</v>
      </c>
      <c r="I18" s="25">
        <v>0.06</v>
      </c>
      <c r="J18" s="26">
        <v>8320.9587938462191</v>
      </c>
      <c r="K18" s="36">
        <v>0</v>
      </c>
      <c r="L18" s="27">
        <v>5.2469999999999996E-2</v>
      </c>
      <c r="M18" s="28">
        <v>104.664</v>
      </c>
      <c r="N18" s="28">
        <v>7.7479452054794518</v>
      </c>
      <c r="O18" s="28">
        <v>6.3623489963583308</v>
      </c>
      <c r="P18" s="2"/>
      <c r="Q18" s="153" t="s">
        <v>69</v>
      </c>
      <c r="R18" s="154"/>
      <c r="S18" s="46"/>
      <c r="T18" s="47">
        <v>55881.112263971823</v>
      </c>
      <c r="U18" s="48">
        <v>0.63357901888144696</v>
      </c>
      <c r="V18" s="2"/>
      <c r="W18" s="42"/>
    </row>
    <row r="19" spans="2:23" ht="42" customHeight="1" thickTop="1" thickBot="1" x14ac:dyDescent="0.25">
      <c r="B19" s="145"/>
      <c r="C19" s="145"/>
      <c r="D19" s="147"/>
      <c r="E19" s="150"/>
      <c r="F19" s="29">
        <v>47744</v>
      </c>
      <c r="G19" s="30" t="s">
        <v>2</v>
      </c>
      <c r="H19" s="31">
        <v>16</v>
      </c>
      <c r="I19" s="32">
        <v>7.7499999999999999E-2</v>
      </c>
      <c r="J19" s="33">
        <v>5334.6995713319193</v>
      </c>
      <c r="K19" s="32">
        <v>0</v>
      </c>
      <c r="L19" s="34">
        <v>5.9189999999999993E-2</v>
      </c>
      <c r="M19" s="35">
        <v>113.639</v>
      </c>
      <c r="N19" s="35">
        <v>10.139726027397261</v>
      </c>
      <c r="O19" s="35">
        <v>7.1451013081882007</v>
      </c>
      <c r="P19" s="2"/>
      <c r="Q19" s="49" t="s">
        <v>33</v>
      </c>
      <c r="R19" s="43"/>
      <c r="S19" s="43"/>
      <c r="T19" s="44">
        <v>28813.519919488313</v>
      </c>
      <c r="U19" s="45">
        <v>0.32668715674223214</v>
      </c>
      <c r="V19" s="2"/>
    </row>
    <row r="20" spans="2:23" ht="42" customHeight="1" thickTop="1" thickBot="1" x14ac:dyDescent="0.25">
      <c r="B20" s="145"/>
      <c r="C20" s="145"/>
      <c r="D20" s="147"/>
      <c r="E20" s="150"/>
      <c r="F20" s="22">
        <v>48395</v>
      </c>
      <c r="G20" s="23" t="s">
        <v>2</v>
      </c>
      <c r="H20" s="24">
        <v>16</v>
      </c>
      <c r="I20" s="25">
        <v>7.0000000000000007E-2</v>
      </c>
      <c r="J20" s="26">
        <v>5768.329825724898</v>
      </c>
      <c r="K20" s="36">
        <v>0</v>
      </c>
      <c r="L20" s="27">
        <v>6.3939999999999997E-2</v>
      </c>
      <c r="M20" s="28">
        <v>104.932</v>
      </c>
      <c r="N20" s="28">
        <v>11.923287671232877</v>
      </c>
      <c r="O20" s="28">
        <v>8.5050957904204196</v>
      </c>
      <c r="P20" s="2"/>
      <c r="Q20" s="50" t="s">
        <v>4</v>
      </c>
      <c r="R20" s="50"/>
      <c r="S20" s="50"/>
      <c r="T20" s="51">
        <v>88199.120549520754</v>
      </c>
      <c r="U20" s="52">
        <v>1</v>
      </c>
      <c r="V20" s="2"/>
      <c r="W20" s="53"/>
    </row>
    <row r="21" spans="2:23" ht="42" customHeight="1" thickTop="1" thickBot="1" x14ac:dyDescent="0.25">
      <c r="B21" s="145"/>
      <c r="C21" s="145"/>
      <c r="D21" s="54"/>
      <c r="E21" s="54"/>
      <c r="F21" s="29">
        <v>49235</v>
      </c>
      <c r="G21" s="30" t="s">
        <v>2</v>
      </c>
      <c r="H21" s="31">
        <v>16</v>
      </c>
      <c r="I21" s="32">
        <v>7.2499999999999995E-2</v>
      </c>
      <c r="J21" s="33">
        <v>4854.3058010584336</v>
      </c>
      <c r="K21" s="32">
        <v>2.1736989490482563E-2</v>
      </c>
      <c r="L21" s="34">
        <v>6.5970000000000001E-2</v>
      </c>
      <c r="M21" s="35">
        <v>105.866</v>
      </c>
      <c r="N21" s="35">
        <v>14.224657534246575</v>
      </c>
      <c r="O21" s="35">
        <v>8.99418644827648</v>
      </c>
      <c r="P21" s="2"/>
      <c r="Q21" s="55"/>
      <c r="R21" s="55"/>
      <c r="S21" s="55"/>
      <c r="T21" s="56"/>
      <c r="U21" s="57"/>
      <c r="V21" s="2"/>
      <c r="W21" s="53"/>
    </row>
    <row r="22" spans="2:23" ht="42" customHeight="1" thickTop="1" thickBot="1" x14ac:dyDescent="0.25">
      <c r="B22" s="145"/>
      <c r="C22" s="145"/>
      <c r="D22" s="155" t="s">
        <v>55</v>
      </c>
      <c r="E22" s="155"/>
      <c r="F22" s="155"/>
      <c r="G22" s="155"/>
      <c r="H22" s="155"/>
      <c r="I22" s="155"/>
      <c r="J22" s="38">
        <v>55881.112263971823</v>
      </c>
      <c r="K22" s="39"/>
      <c r="L22" s="40"/>
      <c r="M22" s="40"/>
      <c r="N22" s="41">
        <v>7.0603563586502576</v>
      </c>
      <c r="O22" s="41">
        <v>5.3900801822947839</v>
      </c>
      <c r="P22" s="162"/>
      <c r="Q22" s="177"/>
      <c r="R22" s="177"/>
      <c r="S22" s="177"/>
      <c r="T22" s="177"/>
      <c r="U22" s="178"/>
      <c r="V22" s="162"/>
      <c r="W22" s="53"/>
    </row>
    <row r="23" spans="2:23" ht="42" customHeight="1" thickTop="1" thickBot="1" x14ac:dyDescent="0.25">
      <c r="B23" s="145"/>
      <c r="C23" s="145"/>
      <c r="D23" s="156" t="s">
        <v>3</v>
      </c>
      <c r="E23" s="157"/>
      <c r="F23" s="29">
        <v>44265</v>
      </c>
      <c r="G23" s="30" t="s">
        <v>2</v>
      </c>
      <c r="H23" s="31">
        <v>10</v>
      </c>
      <c r="I23" s="32">
        <v>3.5000000000000003E-2</v>
      </c>
      <c r="J23" s="33">
        <v>2597.4681233204265</v>
      </c>
      <c r="K23" s="32">
        <v>-8.5932338634426696E-4</v>
      </c>
      <c r="L23" s="34">
        <v>1.5440000000000001E-2</v>
      </c>
      <c r="M23" s="35">
        <v>101.169</v>
      </c>
      <c r="N23" s="35">
        <v>0.60821917808219184</v>
      </c>
      <c r="O23" s="35">
        <v>0.60821917808219161</v>
      </c>
      <c r="P23" s="88"/>
      <c r="Q23" s="179"/>
      <c r="R23" s="179"/>
      <c r="S23" s="179"/>
      <c r="T23" s="179"/>
      <c r="U23" s="179"/>
      <c r="V23" s="162"/>
      <c r="W23" s="53"/>
    </row>
    <row r="24" spans="2:23" ht="42" customHeight="1" thickTop="1" thickBot="1" x14ac:dyDescent="0.25">
      <c r="B24" s="145"/>
      <c r="C24" s="145"/>
      <c r="D24" s="158"/>
      <c r="E24" s="159"/>
      <c r="F24" s="22">
        <v>44980</v>
      </c>
      <c r="G24" s="23" t="s">
        <v>2</v>
      </c>
      <c r="H24" s="24">
        <v>17</v>
      </c>
      <c r="I24" s="25">
        <v>4.7500000000000001E-2</v>
      </c>
      <c r="J24" s="26">
        <v>7667.7791275480804</v>
      </c>
      <c r="K24" s="25">
        <v>-8.5932338634436118E-4</v>
      </c>
      <c r="L24" s="27">
        <v>1.4870000000000001E-2</v>
      </c>
      <c r="M24" s="28">
        <v>108.152</v>
      </c>
      <c r="N24" s="28">
        <v>2.5671232876712327</v>
      </c>
      <c r="O24" s="28">
        <v>2.4367853878190924</v>
      </c>
      <c r="P24" s="59"/>
      <c r="V24" s="2"/>
    </row>
    <row r="25" spans="2:23" ht="42" customHeight="1" thickTop="1" thickBot="1" x14ac:dyDescent="0.25">
      <c r="B25" s="145"/>
      <c r="C25" s="145"/>
      <c r="D25" s="158"/>
      <c r="E25" s="159"/>
      <c r="F25" s="29">
        <v>45784</v>
      </c>
      <c r="G25" s="30" t="s">
        <v>2</v>
      </c>
      <c r="H25" s="31">
        <v>11</v>
      </c>
      <c r="I25" s="32">
        <v>3.5000000000000003E-2</v>
      </c>
      <c r="J25" s="33">
        <v>2888.7542829597087</v>
      </c>
      <c r="K25" s="32">
        <v>-8.5932338634418586E-4</v>
      </c>
      <c r="L25" s="34">
        <v>1.602E-2</v>
      </c>
      <c r="M25" s="35">
        <v>108.64</v>
      </c>
      <c r="N25" s="35">
        <v>4.7698630136986298</v>
      </c>
      <c r="O25" s="35">
        <v>4.4561730963697546</v>
      </c>
      <c r="P25" s="161"/>
      <c r="Q25" s="162"/>
      <c r="R25" s="162"/>
      <c r="S25" s="162"/>
      <c r="T25" s="162"/>
      <c r="U25" s="162"/>
      <c r="V25" s="162"/>
    </row>
    <row r="26" spans="2:23" ht="42" customHeight="1" thickTop="1" thickBot="1" x14ac:dyDescent="0.25">
      <c r="B26" s="145"/>
      <c r="C26" s="145"/>
      <c r="D26" s="158"/>
      <c r="E26" s="159"/>
      <c r="F26" s="22">
        <v>46463</v>
      </c>
      <c r="G26" s="23" t="s">
        <v>2</v>
      </c>
      <c r="H26" s="24">
        <v>11</v>
      </c>
      <c r="I26" s="25">
        <v>3.3000000000000002E-2</v>
      </c>
      <c r="J26" s="26">
        <v>4840.0686478646558</v>
      </c>
      <c r="K26" s="25">
        <v>-8.5932338634421329E-4</v>
      </c>
      <c r="L26" s="27">
        <v>2.1070000000000002E-2</v>
      </c>
      <c r="M26" s="28">
        <v>107.298</v>
      </c>
      <c r="N26" s="28">
        <v>6.6301369863013697</v>
      </c>
      <c r="O26" s="28">
        <v>6.018392557447565</v>
      </c>
      <c r="P26" s="162"/>
      <c r="Q26" s="161"/>
      <c r="R26" s="161"/>
      <c r="S26" s="161"/>
      <c r="T26" s="163"/>
      <c r="U26" s="164"/>
      <c r="V26" s="162"/>
    </row>
    <row r="27" spans="2:23" ht="42" customHeight="1" thickTop="1" thickBot="1" x14ac:dyDescent="0.25">
      <c r="B27" s="145"/>
      <c r="C27" s="145"/>
      <c r="D27" s="158"/>
      <c r="E27" s="159"/>
      <c r="F27" s="29">
        <v>47226</v>
      </c>
      <c r="G27" s="30"/>
      <c r="H27" s="31">
        <v>10</v>
      </c>
      <c r="I27" s="32">
        <v>2.2499999999999999E-2</v>
      </c>
      <c r="J27" s="33">
        <v>332.68761980946607</v>
      </c>
      <c r="K27" s="32">
        <v>2.211269590444678E-2</v>
      </c>
      <c r="L27" s="34">
        <v>2.8399999999999998E-2</v>
      </c>
      <c r="M27" s="35">
        <v>95.492999999999995</v>
      </c>
      <c r="N27" s="35">
        <v>8.7205479452054799</v>
      </c>
      <c r="O27" s="35">
        <v>7.9402851314927503</v>
      </c>
      <c r="P27" s="165"/>
      <c r="Q27" s="162"/>
      <c r="R27" s="162"/>
      <c r="S27" s="162"/>
      <c r="T27" s="162"/>
      <c r="U27" s="162"/>
      <c r="V27" s="162"/>
    </row>
    <row r="28" spans="2:23" ht="42" customHeight="1" thickTop="1" thickBot="1" x14ac:dyDescent="0.25">
      <c r="B28" s="145"/>
      <c r="C28" s="145"/>
      <c r="D28" s="158"/>
      <c r="E28" s="159"/>
      <c r="F28" s="22">
        <v>48663</v>
      </c>
      <c r="G28" s="23" t="s">
        <v>2</v>
      </c>
      <c r="H28" s="24">
        <v>20</v>
      </c>
      <c r="I28" s="25">
        <v>0.03</v>
      </c>
      <c r="J28" s="26">
        <v>3092.1740300901729</v>
      </c>
      <c r="K28" s="25">
        <v>-8.5932338634424148E-4</v>
      </c>
      <c r="L28" s="27">
        <v>3.3010000000000005E-2</v>
      </c>
      <c r="M28" s="28">
        <v>96.918000000000006</v>
      </c>
      <c r="N28" s="28">
        <v>12.657534246575343</v>
      </c>
      <c r="O28" s="28">
        <v>10.563982997083089</v>
      </c>
      <c r="P28" s="162"/>
      <c r="Q28" s="162"/>
      <c r="R28" s="162"/>
      <c r="S28" s="162"/>
      <c r="T28" s="162"/>
      <c r="U28" s="162"/>
      <c r="V28" s="162"/>
    </row>
    <row r="29" spans="2:23" ht="42" customHeight="1" thickTop="1" thickBot="1" x14ac:dyDescent="0.25">
      <c r="B29" s="145"/>
      <c r="C29" s="145"/>
      <c r="D29" s="158"/>
      <c r="E29" s="159"/>
      <c r="F29" s="29">
        <v>49403</v>
      </c>
      <c r="G29" s="30" t="s">
        <v>2</v>
      </c>
      <c r="H29" s="31">
        <v>20</v>
      </c>
      <c r="I29" s="32">
        <v>4.7500000000000001E-2</v>
      </c>
      <c r="J29" s="33">
        <v>4266.6026694485599</v>
      </c>
      <c r="K29" s="32">
        <v>-8.5932338634456609E-4</v>
      </c>
      <c r="L29" s="34">
        <v>3.3680000000000002E-2</v>
      </c>
      <c r="M29" s="35">
        <v>115.783</v>
      </c>
      <c r="N29" s="35">
        <v>14.684931506849315</v>
      </c>
      <c r="O29" s="35">
        <v>11.053121110729379</v>
      </c>
      <c r="P29" s="162"/>
      <c r="Q29" s="162"/>
      <c r="R29" s="162"/>
      <c r="S29" s="162"/>
      <c r="T29" s="162"/>
      <c r="U29" s="162"/>
      <c r="V29" s="162"/>
    </row>
    <row r="30" spans="2:23" ht="42" customHeight="1" thickTop="1" thickBot="1" x14ac:dyDescent="0.25">
      <c r="B30" s="145"/>
      <c r="C30" s="145"/>
      <c r="D30" s="158"/>
      <c r="E30" s="159"/>
      <c r="F30" s="22">
        <v>50096</v>
      </c>
      <c r="G30" s="23" t="s">
        <v>2</v>
      </c>
      <c r="H30" s="24">
        <v>18</v>
      </c>
      <c r="I30" s="25">
        <v>3.7499999999999999E-2</v>
      </c>
      <c r="J30" s="26">
        <v>2038.6691315030928</v>
      </c>
      <c r="K30" s="25">
        <v>1.1139020997958679E-3</v>
      </c>
      <c r="L30" s="27">
        <v>3.4680000000000002E-2</v>
      </c>
      <c r="M30" s="28">
        <v>103.5</v>
      </c>
      <c r="N30" s="28">
        <v>16.583561643835615</v>
      </c>
      <c r="O30" s="28">
        <v>12.52261471776481</v>
      </c>
      <c r="P30" s="162"/>
      <c r="Q30" s="162"/>
      <c r="R30" s="162"/>
      <c r="S30" s="162"/>
      <c r="T30" s="162"/>
      <c r="U30" s="162"/>
      <c r="V30" s="162"/>
    </row>
    <row r="31" spans="2:23" ht="42" customHeight="1" thickTop="1" thickBot="1" x14ac:dyDescent="0.25">
      <c r="B31" s="145"/>
      <c r="C31" s="145"/>
      <c r="D31" s="158"/>
      <c r="E31" s="159"/>
      <c r="F31" s="29">
        <v>54590</v>
      </c>
      <c r="G31" s="30" t="s">
        <v>2</v>
      </c>
      <c r="H31" s="31">
        <v>32</v>
      </c>
      <c r="I31" s="32">
        <v>3.7499999999999999E-2</v>
      </c>
      <c r="J31" s="33">
        <v>1089.3162869441553</v>
      </c>
      <c r="K31" s="32">
        <v>1.2418732204575476E-2</v>
      </c>
      <c r="L31" s="34">
        <v>3.7040000000000003E-2</v>
      </c>
      <c r="M31" s="35">
        <v>100.795</v>
      </c>
      <c r="N31" s="35">
        <v>28.895890410958906</v>
      </c>
      <c r="O31" s="35">
        <v>18.077287989105518</v>
      </c>
      <c r="P31" s="162"/>
      <c r="Q31" s="162"/>
      <c r="R31" s="162"/>
      <c r="S31" s="162"/>
      <c r="T31" s="162"/>
      <c r="U31" s="162"/>
      <c r="V31" s="162"/>
    </row>
    <row r="32" spans="2:23" ht="42" customHeight="1" thickTop="1" x14ac:dyDescent="0.2">
      <c r="B32" s="145"/>
      <c r="C32" s="145"/>
      <c r="D32" s="137" t="s">
        <v>68</v>
      </c>
      <c r="E32" s="137"/>
      <c r="F32" s="137"/>
      <c r="G32" s="137"/>
      <c r="H32" s="137"/>
      <c r="I32" s="137"/>
      <c r="J32" s="38">
        <v>28813.519919488313</v>
      </c>
      <c r="K32" s="60"/>
      <c r="L32" s="60"/>
      <c r="M32" s="61"/>
      <c r="N32" s="62">
        <v>8.2292510451513596</v>
      </c>
      <c r="O32" s="62">
        <v>6.5925552176639712</v>
      </c>
      <c r="P32" s="162"/>
      <c r="Q32" s="162"/>
      <c r="R32" s="162"/>
      <c r="S32" s="162"/>
      <c r="T32" s="162"/>
      <c r="U32" s="162"/>
      <c r="V32" s="162"/>
    </row>
    <row r="33" spans="2:22" ht="42" customHeight="1" x14ac:dyDescent="0.2">
      <c r="B33" s="145"/>
      <c r="C33" s="145"/>
      <c r="D33" s="138" t="s">
        <v>67</v>
      </c>
      <c r="E33" s="138"/>
      <c r="F33" s="138"/>
      <c r="G33" s="138"/>
      <c r="H33" s="138"/>
      <c r="I33" s="138"/>
      <c r="J33" s="38">
        <v>84694.63218346014</v>
      </c>
      <c r="K33" s="60"/>
      <c r="L33" s="60"/>
      <c r="M33" s="61"/>
      <c r="N33" s="62"/>
      <c r="O33" s="62"/>
      <c r="P33" s="162"/>
      <c r="Q33" s="166"/>
      <c r="R33" s="166"/>
      <c r="S33" s="166"/>
      <c r="T33" s="162"/>
      <c r="U33" s="162"/>
      <c r="V33" s="162"/>
    </row>
    <row r="34" spans="2:22" ht="42" customHeight="1" x14ac:dyDescent="0.2">
      <c r="B34" s="145"/>
      <c r="C34" s="145"/>
      <c r="D34" s="138" t="s">
        <v>4</v>
      </c>
      <c r="E34" s="138"/>
      <c r="F34" s="138"/>
      <c r="G34" s="138"/>
      <c r="H34" s="138"/>
      <c r="I34" s="138"/>
      <c r="J34" s="38">
        <v>88199.120549520754</v>
      </c>
      <c r="K34" s="60"/>
      <c r="L34" s="60"/>
      <c r="M34" s="61"/>
      <c r="N34" s="62"/>
      <c r="O34" s="63"/>
      <c r="P34" s="162"/>
      <c r="Q34" s="162"/>
      <c r="R34" s="162"/>
      <c r="S34" s="166"/>
      <c r="T34" s="162"/>
      <c r="U34" s="162"/>
      <c r="V34" s="162"/>
    </row>
    <row r="35" spans="2:22" ht="32.25" hidden="1" customHeight="1" x14ac:dyDescent="0.2">
      <c r="B35" s="21" t="s">
        <v>66</v>
      </c>
      <c r="C35" s="21"/>
      <c r="D35" s="21" t="s">
        <v>65</v>
      </c>
      <c r="E35" s="21"/>
      <c r="F35" s="21" t="s">
        <v>64</v>
      </c>
      <c r="G35" s="21"/>
      <c r="H35" s="21" t="s">
        <v>63</v>
      </c>
      <c r="I35" s="21" t="s">
        <v>62</v>
      </c>
      <c r="J35" s="21" t="s">
        <v>61</v>
      </c>
      <c r="K35" s="21"/>
      <c r="L35" s="21" t="s">
        <v>60</v>
      </c>
      <c r="M35" s="21" t="s">
        <v>59</v>
      </c>
      <c r="N35" s="21" t="s">
        <v>58</v>
      </c>
      <c r="O35" s="21"/>
      <c r="P35" s="162"/>
      <c r="Q35" s="167"/>
      <c r="R35" s="162"/>
      <c r="S35" s="162"/>
      <c r="T35" s="162"/>
      <c r="U35" s="168"/>
      <c r="V35" s="162"/>
    </row>
    <row r="36" spans="2:22" ht="66.75" hidden="1" customHeight="1" x14ac:dyDescent="0.2">
      <c r="B36" s="139"/>
      <c r="C36" s="139"/>
      <c r="D36" s="140" t="s">
        <v>57</v>
      </c>
      <c r="E36" s="141"/>
      <c r="F36" s="142" t="s">
        <v>56</v>
      </c>
      <c r="G36" s="143"/>
      <c r="H36" s="24">
        <v>2</v>
      </c>
      <c r="I36" s="36">
        <v>5.5E-2</v>
      </c>
      <c r="J36" s="125">
        <v>0</v>
      </c>
      <c r="K36" s="125"/>
      <c r="L36" s="27">
        <v>0</v>
      </c>
      <c r="M36" s="28">
        <v>0</v>
      </c>
      <c r="N36" s="28">
        <v>0</v>
      </c>
      <c r="O36" s="28"/>
      <c r="P36" s="162"/>
      <c r="Q36" s="169"/>
      <c r="R36" s="170"/>
      <c r="S36" s="170"/>
      <c r="T36" s="170"/>
      <c r="U36" s="171"/>
      <c r="V36" s="162"/>
    </row>
    <row r="37" spans="2:22" ht="42" hidden="1" customHeight="1" x14ac:dyDescent="0.2">
      <c r="B37" s="65" t="s">
        <v>55</v>
      </c>
      <c r="C37" s="65"/>
      <c r="D37" s="66"/>
      <c r="E37" s="66"/>
      <c r="F37" s="66"/>
      <c r="G37" s="66"/>
      <c r="H37" s="66"/>
      <c r="I37" s="66"/>
      <c r="J37" s="66"/>
      <c r="K37" s="66"/>
      <c r="L37" s="66"/>
      <c r="M37" s="66"/>
      <c r="N37" s="66"/>
      <c r="O37" s="66"/>
      <c r="P37" s="162"/>
      <c r="Q37" s="162"/>
      <c r="R37" s="162"/>
      <c r="S37" s="162"/>
      <c r="T37" s="162"/>
      <c r="U37" s="162"/>
      <c r="V37" s="162"/>
    </row>
    <row r="38" spans="2:22" ht="42" hidden="1" customHeight="1" x14ac:dyDescent="0.2">
      <c r="B38" s="67"/>
      <c r="C38" s="67"/>
      <c r="D38" s="66"/>
      <c r="E38" s="66"/>
      <c r="F38" s="66"/>
      <c r="G38" s="66"/>
      <c r="H38" s="66"/>
      <c r="I38" s="66"/>
      <c r="J38" s="66"/>
      <c r="K38" s="66"/>
      <c r="L38" s="66"/>
      <c r="M38" s="66"/>
      <c r="N38" s="66"/>
      <c r="O38" s="66"/>
      <c r="P38" s="161"/>
      <c r="Q38" s="162"/>
      <c r="R38" s="162"/>
      <c r="S38" s="162"/>
      <c r="T38" s="162"/>
      <c r="U38" s="172"/>
      <c r="V38" s="162"/>
    </row>
    <row r="39" spans="2:22" ht="18" x14ac:dyDescent="0.2">
      <c r="B39" s="2"/>
      <c r="C39" s="2"/>
      <c r="D39" s="66"/>
      <c r="E39" s="66"/>
      <c r="F39" s="66"/>
      <c r="G39" s="66"/>
      <c r="H39" s="66"/>
      <c r="I39" s="66"/>
      <c r="J39" s="66"/>
      <c r="K39" s="66"/>
      <c r="L39" s="66"/>
      <c r="M39" s="66"/>
      <c r="N39" s="66"/>
      <c r="O39" s="66"/>
      <c r="P39" s="162"/>
      <c r="Q39" s="162"/>
      <c r="R39" s="162"/>
      <c r="S39" s="162"/>
      <c r="T39" s="162"/>
      <c r="U39" s="173"/>
      <c r="V39" s="162"/>
    </row>
    <row r="40" spans="2:22" ht="18" customHeight="1" x14ac:dyDescent="0.2">
      <c r="B40" s="2"/>
      <c r="C40" s="2"/>
      <c r="D40" s="2"/>
      <c r="E40" s="2"/>
      <c r="F40" s="2"/>
      <c r="G40" s="2"/>
      <c r="H40" s="2"/>
      <c r="I40" s="2"/>
      <c r="J40" s="2"/>
      <c r="K40" s="2"/>
      <c r="L40" s="3"/>
      <c r="M40" s="2"/>
      <c r="N40" s="37"/>
      <c r="O40" s="2"/>
      <c r="P40" s="174"/>
      <c r="Q40" s="162"/>
      <c r="R40" s="162"/>
      <c r="S40" s="162"/>
      <c r="T40" s="162"/>
      <c r="U40" s="174"/>
      <c r="V40" s="162"/>
    </row>
    <row r="41" spans="2:22" ht="18" x14ac:dyDescent="0.2">
      <c r="B41" s="2"/>
      <c r="C41" s="2"/>
      <c r="D41" s="2"/>
      <c r="E41" s="2"/>
      <c r="F41" s="2"/>
      <c r="G41" s="2"/>
      <c r="H41" s="2"/>
      <c r="I41" s="2"/>
      <c r="J41" s="2"/>
      <c r="K41" s="2"/>
      <c r="L41" s="3"/>
      <c r="M41" s="2"/>
      <c r="N41" s="2"/>
      <c r="O41" s="2"/>
      <c r="P41" s="175"/>
      <c r="Q41" s="162"/>
      <c r="R41" s="162"/>
      <c r="S41" s="162"/>
      <c r="T41" s="162"/>
      <c r="U41" s="175"/>
      <c r="V41" s="162"/>
    </row>
    <row r="42" spans="2:22" ht="19.5" customHeight="1" x14ac:dyDescent="0.2">
      <c r="B42" s="2"/>
      <c r="C42" s="2"/>
      <c r="D42" s="2"/>
      <c r="E42" s="2"/>
      <c r="F42" s="2"/>
      <c r="G42" s="2"/>
      <c r="H42" s="2"/>
      <c r="I42" s="2"/>
      <c r="J42" s="2"/>
      <c r="K42" s="2"/>
      <c r="L42" s="3"/>
      <c r="M42" s="2"/>
      <c r="N42" s="2"/>
      <c r="O42" s="2"/>
      <c r="P42" s="162"/>
      <c r="Q42" s="162"/>
      <c r="R42" s="162"/>
      <c r="S42" s="162"/>
      <c r="T42" s="162"/>
      <c r="U42" s="162"/>
      <c r="V42" s="162"/>
    </row>
    <row r="43" spans="2:22" ht="18" customHeight="1" x14ac:dyDescent="0.2">
      <c r="B43" s="2"/>
      <c r="C43" s="2"/>
      <c r="D43" s="2"/>
      <c r="E43" s="2"/>
      <c r="F43" s="2"/>
      <c r="G43" s="2"/>
      <c r="H43" s="2"/>
      <c r="I43" s="2"/>
      <c r="J43" s="2"/>
      <c r="K43" s="2"/>
      <c r="L43" s="3"/>
      <c r="M43" s="2"/>
      <c r="N43" s="2"/>
      <c r="O43" s="2"/>
      <c r="P43" s="162"/>
      <c r="Q43" s="162"/>
      <c r="R43" s="162"/>
      <c r="S43" s="162"/>
      <c r="T43" s="162"/>
      <c r="U43" s="162"/>
      <c r="V43" s="162"/>
    </row>
    <row r="44" spans="2:22" ht="18" x14ac:dyDescent="0.2">
      <c r="B44" s="2"/>
      <c r="C44" s="2"/>
      <c r="D44" s="2"/>
      <c r="E44" s="2"/>
      <c r="F44" s="2"/>
      <c r="G44" s="2"/>
      <c r="H44" s="2"/>
      <c r="I44" s="2"/>
      <c r="J44" s="2"/>
      <c r="K44" s="2"/>
      <c r="L44" s="3"/>
      <c r="M44" s="2"/>
      <c r="N44" s="2"/>
      <c r="O44" s="2"/>
      <c r="P44" s="162"/>
      <c r="Q44" s="162"/>
      <c r="R44" s="162"/>
      <c r="S44" s="162"/>
      <c r="T44" s="175"/>
      <c r="U44" s="175"/>
      <c r="V44" s="162"/>
    </row>
    <row r="45" spans="2:22" ht="20.25" customHeight="1" x14ac:dyDescent="0.2">
      <c r="B45" s="2"/>
      <c r="C45" s="2"/>
      <c r="D45" s="2"/>
      <c r="E45" s="2"/>
      <c r="F45" s="2"/>
      <c r="G45" s="2"/>
      <c r="H45" s="2"/>
      <c r="I45" s="2"/>
      <c r="J45" s="2"/>
      <c r="K45" s="2"/>
      <c r="L45" s="3"/>
      <c r="M45" s="2"/>
      <c r="N45" s="2"/>
      <c r="O45" s="2"/>
      <c r="P45" s="162"/>
      <c r="Q45" s="162"/>
      <c r="R45" s="162"/>
      <c r="S45" s="162"/>
      <c r="T45" s="162"/>
      <c r="U45" s="162"/>
      <c r="V45" s="162"/>
    </row>
    <row r="46" spans="2:22" ht="18" x14ac:dyDescent="0.2">
      <c r="B46" s="2"/>
      <c r="C46" s="2"/>
      <c r="D46" s="2"/>
      <c r="E46" s="2"/>
      <c r="F46" s="2"/>
      <c r="G46" s="2"/>
      <c r="H46" s="2"/>
      <c r="I46" s="2"/>
      <c r="J46" s="2"/>
      <c r="K46" s="2"/>
      <c r="L46" s="3"/>
      <c r="M46" s="2"/>
      <c r="N46" s="2"/>
      <c r="O46" s="2"/>
      <c r="P46" s="162"/>
      <c r="Q46" s="162"/>
      <c r="R46" s="162"/>
      <c r="S46" s="162"/>
      <c r="T46" s="162"/>
      <c r="U46" s="176"/>
      <c r="V46" s="162"/>
    </row>
    <row r="47" spans="2:22" ht="18" x14ac:dyDescent="0.2">
      <c r="B47" s="66"/>
      <c r="C47" s="66"/>
      <c r="D47" s="66"/>
      <c r="E47" s="66"/>
      <c r="F47" s="66"/>
      <c r="G47" s="66"/>
      <c r="H47" s="66"/>
      <c r="I47" s="66"/>
      <c r="J47" s="68"/>
      <c r="K47" s="69"/>
      <c r="L47" s="70"/>
      <c r="M47" s="71"/>
      <c r="N47" s="69"/>
      <c r="O47" s="2"/>
      <c r="P47" s="162"/>
      <c r="Q47" s="162"/>
      <c r="R47" s="162"/>
      <c r="S47" s="162"/>
      <c r="T47" s="162"/>
      <c r="U47" s="162"/>
      <c r="V47" s="162"/>
    </row>
    <row r="48" spans="2:22" ht="19.5" customHeight="1" x14ac:dyDescent="0.2">
      <c r="B48" s="66"/>
      <c r="C48" s="66"/>
      <c r="D48" s="66"/>
      <c r="E48" s="66"/>
      <c r="F48" s="2"/>
      <c r="G48" s="2"/>
      <c r="H48" s="2"/>
      <c r="I48" s="2"/>
      <c r="J48" s="2"/>
      <c r="K48" s="2"/>
      <c r="L48" s="3"/>
      <c r="M48" s="2"/>
      <c r="N48" s="2"/>
      <c r="O48" s="2"/>
      <c r="P48" s="162"/>
      <c r="Q48" s="162"/>
      <c r="R48" s="162"/>
      <c r="S48" s="162"/>
      <c r="T48" s="162"/>
      <c r="U48" s="162"/>
      <c r="V48" s="162"/>
    </row>
    <row r="49" spans="2:24" ht="18" x14ac:dyDescent="0.2">
      <c r="B49" s="2"/>
      <c r="C49" s="2"/>
      <c r="D49" s="2"/>
      <c r="E49" s="2"/>
      <c r="F49" s="2"/>
      <c r="G49" s="2"/>
      <c r="H49" s="2"/>
      <c r="I49" s="2"/>
      <c r="J49" s="2"/>
      <c r="K49" s="2"/>
      <c r="L49" s="72"/>
      <c r="M49" s="2"/>
      <c r="N49" s="2"/>
      <c r="O49" s="2"/>
      <c r="P49" s="162"/>
      <c r="Q49" s="162"/>
      <c r="R49" s="162"/>
      <c r="S49" s="162"/>
      <c r="T49" s="162"/>
      <c r="U49" s="162"/>
      <c r="V49" s="162"/>
    </row>
    <row r="50" spans="2:24" ht="19.5" customHeight="1" x14ac:dyDescent="0.2">
      <c r="B50" s="2"/>
      <c r="C50" s="2"/>
      <c r="D50" s="2"/>
      <c r="E50" s="2"/>
      <c r="F50" s="2"/>
      <c r="G50" s="66"/>
      <c r="H50" s="2"/>
      <c r="I50" s="2"/>
      <c r="J50" s="2"/>
      <c r="K50" s="2"/>
      <c r="L50" s="3"/>
      <c r="M50" s="2"/>
      <c r="N50" s="2"/>
      <c r="O50" s="2"/>
      <c r="P50" s="162"/>
      <c r="Q50" s="162"/>
      <c r="R50" s="162"/>
      <c r="S50" s="162"/>
      <c r="T50" s="162"/>
      <c r="U50" s="162"/>
      <c r="V50" s="162"/>
    </row>
    <row r="51" spans="2:24" ht="23.25" customHeight="1" x14ac:dyDescent="0.2">
      <c r="B51" s="2"/>
      <c r="C51" s="2"/>
      <c r="D51" s="2"/>
      <c r="E51" s="2"/>
      <c r="F51" s="2"/>
      <c r="G51" s="73"/>
      <c r="H51" s="2"/>
      <c r="I51" s="2"/>
      <c r="J51" s="2"/>
      <c r="K51" s="2"/>
      <c r="L51" s="3"/>
      <c r="M51" s="2"/>
      <c r="N51" s="2"/>
      <c r="O51" s="2"/>
      <c r="P51" s="162"/>
      <c r="Q51" s="162"/>
      <c r="R51" s="162"/>
      <c r="S51" s="162"/>
      <c r="T51" s="162"/>
      <c r="U51" s="162"/>
      <c r="V51" s="162"/>
    </row>
    <row r="52" spans="2:24" ht="18" x14ac:dyDescent="0.2">
      <c r="B52" s="2"/>
      <c r="C52" s="2"/>
      <c r="D52" s="2"/>
      <c r="E52" s="2"/>
      <c r="F52" s="2"/>
      <c r="G52" s="73"/>
      <c r="H52" s="2"/>
      <c r="I52" s="2"/>
      <c r="J52" s="2"/>
      <c r="K52" s="2"/>
      <c r="L52" s="3"/>
      <c r="M52" s="2"/>
      <c r="N52" s="2"/>
      <c r="O52" s="2"/>
      <c r="P52" s="162"/>
      <c r="Q52" s="162"/>
      <c r="R52" s="162"/>
      <c r="S52" s="162"/>
      <c r="T52" s="162"/>
      <c r="U52" s="162"/>
      <c r="V52" s="162"/>
    </row>
    <row r="53" spans="2:24" ht="18" customHeight="1" x14ac:dyDescent="0.2">
      <c r="B53" s="2"/>
      <c r="C53" s="2"/>
      <c r="D53" s="2"/>
      <c r="E53" s="2"/>
      <c r="F53" s="2"/>
      <c r="G53" s="73"/>
      <c r="H53" s="2"/>
      <c r="I53" s="2"/>
      <c r="J53" s="2"/>
      <c r="K53" s="2"/>
      <c r="L53" s="3"/>
      <c r="M53" s="2"/>
      <c r="N53" s="2"/>
      <c r="O53" s="2"/>
      <c r="P53" s="162"/>
      <c r="Q53" s="162"/>
      <c r="R53" s="162"/>
      <c r="S53" s="162"/>
      <c r="T53" s="162"/>
      <c r="U53" s="162"/>
      <c r="V53" s="162"/>
    </row>
    <row r="54" spans="2:24" ht="18" customHeight="1" x14ac:dyDescent="0.2">
      <c r="B54" s="2"/>
      <c r="C54" s="2"/>
      <c r="D54" s="2"/>
      <c r="E54" s="2"/>
      <c r="F54" s="2"/>
      <c r="G54" s="73"/>
      <c r="H54" s="2"/>
      <c r="I54" s="2"/>
      <c r="J54" s="2"/>
      <c r="K54" s="2"/>
      <c r="L54" s="3"/>
      <c r="M54" s="2"/>
      <c r="N54" s="2"/>
      <c r="O54" s="2"/>
      <c r="P54" s="162"/>
      <c r="Q54" s="162"/>
      <c r="R54" s="162"/>
      <c r="S54" s="162"/>
      <c r="T54" s="162"/>
      <c r="U54" s="162"/>
      <c r="V54" s="162"/>
    </row>
    <row r="55" spans="2:24" ht="21.75" customHeight="1" x14ac:dyDescent="0.2">
      <c r="B55" s="2"/>
      <c r="C55" s="2"/>
      <c r="D55" s="2"/>
      <c r="E55" s="2"/>
      <c r="F55" s="2"/>
      <c r="G55" s="73"/>
      <c r="H55" s="74"/>
      <c r="I55" s="2"/>
      <c r="J55" s="2"/>
      <c r="K55" s="2"/>
      <c r="L55" s="3"/>
      <c r="M55" s="2"/>
      <c r="N55" s="2"/>
      <c r="O55" s="2"/>
      <c r="P55" s="162"/>
      <c r="Q55" s="162"/>
      <c r="R55" s="162"/>
      <c r="S55" s="162"/>
      <c r="T55" s="162"/>
      <c r="U55" s="162"/>
      <c r="V55" s="162"/>
    </row>
    <row r="56" spans="2:24" ht="27.75" customHeight="1" x14ac:dyDescent="0.2">
      <c r="B56" s="2"/>
      <c r="C56" s="2"/>
      <c r="D56" s="2"/>
      <c r="E56" s="2"/>
      <c r="F56" s="2"/>
      <c r="G56" s="73"/>
      <c r="H56" s="2"/>
      <c r="I56" s="2"/>
      <c r="J56" s="2"/>
      <c r="K56" s="2"/>
      <c r="L56" s="72"/>
      <c r="M56" s="2"/>
      <c r="N56" s="2"/>
      <c r="O56" s="2"/>
      <c r="P56" s="162"/>
      <c r="Q56" s="162"/>
      <c r="R56" s="162"/>
      <c r="S56" s="162"/>
      <c r="T56" s="162"/>
      <c r="U56" s="162"/>
      <c r="V56" s="162"/>
    </row>
    <row r="57" spans="2:24" ht="23.25" customHeight="1" x14ac:dyDescent="0.2">
      <c r="B57" s="2"/>
      <c r="C57" s="2"/>
      <c r="D57" s="2"/>
      <c r="E57" s="2"/>
      <c r="F57" s="2"/>
      <c r="G57" s="73"/>
      <c r="H57" s="2"/>
      <c r="I57" s="2"/>
      <c r="J57" s="2"/>
      <c r="K57" s="2"/>
      <c r="L57" s="72"/>
      <c r="M57" s="2"/>
      <c r="N57" s="2"/>
      <c r="O57" s="2"/>
      <c r="P57" s="162"/>
      <c r="Q57" s="162"/>
      <c r="R57" s="162"/>
      <c r="S57" s="162"/>
      <c r="T57" s="162"/>
      <c r="U57" s="162"/>
      <c r="V57" s="162"/>
      <c r="X57" s="75"/>
    </row>
    <row r="58" spans="2:24" ht="37.5" customHeight="1" thickBot="1" x14ac:dyDescent="0.25">
      <c r="B58" s="76"/>
      <c r="C58" s="76"/>
      <c r="D58" s="77"/>
      <c r="E58" s="77">
        <v>2020</v>
      </c>
      <c r="F58" s="77">
        <v>2021</v>
      </c>
      <c r="G58" s="77">
        <v>2022</v>
      </c>
      <c r="H58" s="77">
        <v>2023</v>
      </c>
      <c r="I58" s="77">
        <v>2024</v>
      </c>
      <c r="J58" s="77">
        <v>2025</v>
      </c>
      <c r="K58" s="77">
        <v>2026</v>
      </c>
      <c r="L58" s="77">
        <v>2027</v>
      </c>
      <c r="M58" s="77">
        <v>2028</v>
      </c>
      <c r="N58" s="77">
        <v>2029</v>
      </c>
      <c r="O58" s="77">
        <v>2030</v>
      </c>
      <c r="P58" s="77">
        <v>2032</v>
      </c>
      <c r="Q58" s="77">
        <v>2033</v>
      </c>
      <c r="R58" s="77">
        <v>2034</v>
      </c>
      <c r="S58" s="77">
        <v>2035</v>
      </c>
      <c r="T58" s="77">
        <v>2037</v>
      </c>
      <c r="U58" s="77">
        <v>2049</v>
      </c>
      <c r="V58" s="77" t="s">
        <v>5</v>
      </c>
    </row>
    <row r="59" spans="2:24" s="78" customFormat="1" ht="58.5" customHeight="1" thickTop="1" thickBot="1" x14ac:dyDescent="0.25">
      <c r="B59" s="126" t="s">
        <v>84</v>
      </c>
      <c r="C59" s="126"/>
      <c r="D59" s="126"/>
      <c r="E59" s="64">
        <v>2207.5201163795064</v>
      </c>
      <c r="F59" s="64">
        <v>1296.9682496811063</v>
      </c>
      <c r="G59" s="64">
        <v>8954.8198818555466</v>
      </c>
      <c r="H59" s="64"/>
      <c r="I59" s="64">
        <v>6893.7816386726536</v>
      </c>
      <c r="J59" s="64">
        <v>5335.7093881786022</v>
      </c>
      <c r="K59" s="64">
        <v>7695.9676052081968</v>
      </c>
      <c r="L59" s="64">
        <v>2722.5397580953554</v>
      </c>
      <c r="M59" s="64">
        <v>8320.9587938462191</v>
      </c>
      <c r="N59" s="64"/>
      <c r="O59" s="64">
        <v>5334.6995713319193</v>
      </c>
      <c r="P59" s="64">
        <v>5768.329825724898</v>
      </c>
      <c r="Q59" s="64"/>
      <c r="R59" s="64">
        <v>4854.3058010584336</v>
      </c>
      <c r="S59" s="64"/>
      <c r="T59" s="64"/>
      <c r="U59" s="64"/>
      <c r="V59" s="79">
        <v>59385.600630032444</v>
      </c>
      <c r="W59" s="1"/>
      <c r="X59" s="1"/>
    </row>
    <row r="60" spans="2:24" s="78" customFormat="1" ht="57" customHeight="1" thickTop="1" thickBot="1" x14ac:dyDescent="0.25">
      <c r="B60" s="127" t="s">
        <v>33</v>
      </c>
      <c r="C60" s="127"/>
      <c r="D60" s="127"/>
      <c r="E60" s="33"/>
      <c r="F60" s="33">
        <v>2597.4681233204265</v>
      </c>
      <c r="G60" s="33"/>
      <c r="H60" s="33">
        <v>7667.7791275480804</v>
      </c>
      <c r="I60" s="33"/>
      <c r="J60" s="33">
        <v>2888.7542829597087</v>
      </c>
      <c r="K60" s="33"/>
      <c r="L60" s="33">
        <v>4840.0686478646558</v>
      </c>
      <c r="M60" s="33"/>
      <c r="N60" s="33">
        <v>332.68761980946607</v>
      </c>
      <c r="O60" s="33"/>
      <c r="P60" s="33"/>
      <c r="Q60" s="33">
        <v>3092.1740300901729</v>
      </c>
      <c r="R60" s="33"/>
      <c r="S60" s="33">
        <v>4266.6026694485599</v>
      </c>
      <c r="T60" s="33">
        <v>2038.6691315030928</v>
      </c>
      <c r="U60" s="33">
        <v>1089.3162869441553</v>
      </c>
      <c r="V60" s="80">
        <v>28813.519919488313</v>
      </c>
      <c r="W60" s="1"/>
      <c r="X60" s="1"/>
    </row>
    <row r="61" spans="2:24" s="78" customFormat="1" ht="57" hidden="1" customHeight="1" x14ac:dyDescent="0.2">
      <c r="B61" s="81" t="s">
        <v>54</v>
      </c>
      <c r="C61" s="81"/>
      <c r="D61" s="81"/>
      <c r="E61" s="82"/>
      <c r="F61" s="82"/>
      <c r="G61" s="82"/>
      <c r="H61" s="82"/>
      <c r="I61" s="83"/>
      <c r="J61" s="84"/>
      <c r="K61" s="82"/>
      <c r="L61" s="82"/>
      <c r="M61" s="82"/>
      <c r="N61" s="82"/>
      <c r="O61" s="82"/>
      <c r="P61" s="82"/>
      <c r="Q61" s="33"/>
      <c r="R61" s="33"/>
      <c r="S61" s="33"/>
      <c r="T61" s="33"/>
      <c r="U61" s="85"/>
      <c r="V61" s="85"/>
      <c r="W61" s="1"/>
      <c r="X61" s="1"/>
    </row>
    <row r="62" spans="2:24" s="78" customFormat="1" ht="57" customHeight="1" thickTop="1" thickBot="1" x14ac:dyDescent="0.25">
      <c r="B62" s="127" t="s">
        <v>5</v>
      </c>
      <c r="C62" s="127"/>
      <c r="D62" s="127"/>
      <c r="E62" s="86">
        <v>2207.5201163795064</v>
      </c>
      <c r="F62" s="86">
        <v>3894.436373001533</v>
      </c>
      <c r="G62" s="86">
        <v>8954.8198818555466</v>
      </c>
      <c r="H62" s="86">
        <v>7667.7791275480804</v>
      </c>
      <c r="I62" s="86">
        <v>6893.7816386726536</v>
      </c>
      <c r="J62" s="86">
        <v>8224.46367113831</v>
      </c>
      <c r="K62" s="86">
        <v>7695.9676052081968</v>
      </c>
      <c r="L62" s="86">
        <v>7562.6084059600107</v>
      </c>
      <c r="M62" s="86">
        <v>8320.9587938462191</v>
      </c>
      <c r="N62" s="86">
        <v>332.68761980946607</v>
      </c>
      <c r="O62" s="86">
        <v>5334.6995713319193</v>
      </c>
      <c r="P62" s="86">
        <v>5768.329825724898</v>
      </c>
      <c r="Q62" s="86">
        <v>3092.1740300901729</v>
      </c>
      <c r="R62" s="86">
        <v>4854.3058010584336</v>
      </c>
      <c r="S62" s="86">
        <v>4266.6026694485599</v>
      </c>
      <c r="T62" s="86">
        <v>2038.6691315030928</v>
      </c>
      <c r="U62" s="86">
        <v>1089.3162869441553</v>
      </c>
      <c r="V62" s="86">
        <v>88199.120549520754</v>
      </c>
      <c r="W62" s="42"/>
      <c r="X62" s="1"/>
    </row>
    <row r="63" spans="2:24" s="78" customFormat="1" ht="58.5" customHeight="1" thickTop="1" x14ac:dyDescent="0.2">
      <c r="B63" s="126" t="s">
        <v>53</v>
      </c>
      <c r="C63" s="126"/>
      <c r="D63" s="126"/>
      <c r="E63" s="87">
        <v>2.5028822312803678E-2</v>
      </c>
      <c r="F63" s="87">
        <v>4.4155047677770683E-2</v>
      </c>
      <c r="G63" s="87">
        <v>0.10152958245006224</v>
      </c>
      <c r="H63" s="87">
        <v>8.6937138145758361E-2</v>
      </c>
      <c r="I63" s="87">
        <v>7.816156891045227E-2</v>
      </c>
      <c r="J63" s="87">
        <v>9.3248817220581676E-2</v>
      </c>
      <c r="K63" s="87">
        <v>8.725673858490661E-2</v>
      </c>
      <c r="L63" s="87">
        <v>8.5744714446601172E-2</v>
      </c>
      <c r="M63" s="87">
        <v>9.4342877139849582E-2</v>
      </c>
      <c r="N63" s="87">
        <v>3.7720060895921688E-3</v>
      </c>
      <c r="O63" s="87">
        <v>6.0484725222817504E-2</v>
      </c>
      <c r="P63" s="87">
        <v>6.5401217039190093E-2</v>
      </c>
      <c r="Q63" s="87">
        <v>3.5059012049377794E-2</v>
      </c>
      <c r="R63" s="87">
        <v>5.5038029526982744E-2</v>
      </c>
      <c r="S63" s="87">
        <v>4.8374662274019049E-2</v>
      </c>
      <c r="T63" s="87">
        <v>2.3114392964479171E-2</v>
      </c>
      <c r="U63" s="87">
        <v>1.2350647944755207E-2</v>
      </c>
      <c r="V63" s="87">
        <v>1</v>
      </c>
      <c r="W63" s="1"/>
      <c r="X63" s="1"/>
    </row>
    <row r="64" spans="2:24" s="88" customFormat="1" ht="18" customHeight="1" x14ac:dyDescent="0.2">
      <c r="B64" s="89" t="s">
        <v>52</v>
      </c>
      <c r="C64" s="89"/>
      <c r="D64" s="90"/>
      <c r="E64" s="90"/>
      <c r="F64" s="90"/>
      <c r="G64" s="91" t="s">
        <v>51</v>
      </c>
      <c r="H64" s="90"/>
      <c r="I64" s="90"/>
      <c r="J64" s="92"/>
      <c r="K64" s="92"/>
      <c r="L64" s="92"/>
      <c r="M64" s="92"/>
      <c r="N64" s="58"/>
      <c r="O64" s="58"/>
      <c r="P64" s="58"/>
      <c r="Q64" s="58"/>
      <c r="R64" s="58"/>
      <c r="S64" s="58"/>
      <c r="T64" s="2"/>
      <c r="U64" s="2"/>
      <c r="V64" s="58"/>
      <c r="W64" s="1"/>
      <c r="X64" s="1"/>
    </row>
    <row r="65" spans="2:24" ht="20.25" x14ac:dyDescent="0.2">
      <c r="B65" s="91" t="s">
        <v>50</v>
      </c>
      <c r="C65" s="91"/>
      <c r="D65" s="93"/>
      <c r="E65" s="93"/>
      <c r="F65" s="90"/>
      <c r="G65" s="93"/>
      <c r="H65" s="93"/>
      <c r="I65" s="93"/>
      <c r="J65" s="73"/>
      <c r="K65" s="73"/>
      <c r="L65" s="94"/>
      <c r="M65" s="94"/>
      <c r="N65" s="92"/>
      <c r="O65" s="92"/>
      <c r="P65" s="92"/>
      <c r="Q65" s="92"/>
      <c r="R65" s="92"/>
      <c r="S65" s="92"/>
      <c r="T65" s="92"/>
      <c r="U65" s="92"/>
      <c r="V65" s="2"/>
      <c r="W65" s="95"/>
      <c r="X65" s="95"/>
    </row>
    <row r="66" spans="2:24" ht="20.25" x14ac:dyDescent="0.2">
      <c r="B66" s="91" t="s">
        <v>49</v>
      </c>
      <c r="C66" s="91"/>
      <c r="D66" s="93"/>
      <c r="E66" s="93"/>
      <c r="F66" s="93"/>
      <c r="G66" s="91" t="s">
        <v>48</v>
      </c>
      <c r="H66" s="93"/>
      <c r="I66" s="93"/>
      <c r="J66" s="73"/>
      <c r="K66" s="2"/>
      <c r="L66" s="73"/>
      <c r="N66" s="94"/>
      <c r="O66" s="96"/>
      <c r="P66" s="96"/>
      <c r="Q66" s="2"/>
      <c r="R66" s="2"/>
      <c r="S66" s="97"/>
      <c r="T66" s="97"/>
      <c r="U66" s="97"/>
      <c r="V66" s="2"/>
      <c r="W66" s="98"/>
      <c r="X66" s="98"/>
    </row>
    <row r="67" spans="2:24" ht="18" x14ac:dyDescent="0.2">
      <c r="B67" s="97"/>
      <c r="C67" s="97"/>
      <c r="D67" s="97"/>
      <c r="E67" s="97"/>
      <c r="F67" s="73"/>
      <c r="G67" s="73"/>
      <c r="H67" s="73"/>
      <c r="I67" s="97"/>
      <c r="J67" s="73"/>
      <c r="K67" s="73"/>
      <c r="L67" s="73"/>
      <c r="M67" s="2"/>
      <c r="N67" s="73"/>
      <c r="O67" s="73"/>
      <c r="P67" s="73"/>
      <c r="Q67" s="96"/>
      <c r="R67" s="96"/>
      <c r="S67" s="96"/>
      <c r="T67" s="2"/>
      <c r="U67" s="97"/>
      <c r="V67" s="99"/>
      <c r="W67" s="100"/>
      <c r="X67" s="100"/>
    </row>
    <row r="68" spans="2:24" ht="21" customHeight="1" x14ac:dyDescent="0.2">
      <c r="B68" s="2"/>
      <c r="C68" s="2"/>
      <c r="D68" s="2"/>
      <c r="E68" s="2"/>
      <c r="F68" s="2"/>
      <c r="G68" s="73"/>
      <c r="H68" s="2"/>
      <c r="I68" s="2"/>
      <c r="J68" s="2"/>
      <c r="K68" s="2"/>
      <c r="L68" s="72"/>
      <c r="M68" s="2"/>
      <c r="N68" s="2"/>
      <c r="O68" s="2"/>
      <c r="P68" s="2"/>
      <c r="Q68" s="2"/>
      <c r="R68" s="2"/>
      <c r="S68" s="2"/>
      <c r="T68" s="2"/>
      <c r="U68" s="2"/>
      <c r="V68" s="2"/>
    </row>
    <row r="69" spans="2:24" ht="21" customHeight="1" x14ac:dyDescent="0.2">
      <c r="B69" s="128" t="s">
        <v>6</v>
      </c>
      <c r="C69" s="129"/>
      <c r="D69" s="129"/>
      <c r="E69" s="129"/>
      <c r="F69" s="129"/>
      <c r="G69" s="129"/>
      <c r="H69" s="129"/>
      <c r="I69" s="129"/>
      <c r="J69" s="129"/>
      <c r="K69" s="129"/>
      <c r="L69" s="129"/>
      <c r="M69" s="129"/>
      <c r="N69" s="129"/>
      <c r="O69" s="129"/>
      <c r="P69" s="129"/>
      <c r="Q69" s="129"/>
      <c r="R69" s="129"/>
      <c r="S69" s="129"/>
      <c r="T69" s="129"/>
      <c r="U69" s="130"/>
      <c r="V69" s="2"/>
    </row>
    <row r="70" spans="2:24" ht="18.75" customHeight="1" x14ac:dyDescent="0.2">
      <c r="B70" s="131"/>
      <c r="C70" s="132"/>
      <c r="D70" s="132"/>
      <c r="E70" s="132"/>
      <c r="F70" s="132"/>
      <c r="G70" s="132"/>
      <c r="H70" s="132"/>
      <c r="I70" s="132"/>
      <c r="J70" s="132"/>
      <c r="K70" s="132"/>
      <c r="L70" s="132"/>
      <c r="M70" s="132"/>
      <c r="N70" s="132"/>
      <c r="O70" s="132"/>
      <c r="P70" s="132"/>
      <c r="Q70" s="132"/>
      <c r="R70" s="132"/>
      <c r="S70" s="132"/>
      <c r="T70" s="132"/>
      <c r="U70" s="133"/>
      <c r="V70" s="2"/>
    </row>
    <row r="71" spans="2:24" ht="18.75" customHeight="1" x14ac:dyDescent="0.2">
      <c r="B71" s="131"/>
      <c r="C71" s="132"/>
      <c r="D71" s="132"/>
      <c r="E71" s="132"/>
      <c r="F71" s="132"/>
      <c r="G71" s="132"/>
      <c r="H71" s="132"/>
      <c r="I71" s="132"/>
      <c r="J71" s="132"/>
      <c r="K71" s="132"/>
      <c r="L71" s="132"/>
      <c r="M71" s="132"/>
      <c r="N71" s="132"/>
      <c r="O71" s="132"/>
      <c r="P71" s="132"/>
      <c r="Q71" s="132"/>
      <c r="R71" s="132"/>
      <c r="S71" s="132"/>
      <c r="T71" s="132"/>
      <c r="U71" s="133"/>
      <c r="V71" s="2"/>
    </row>
    <row r="72" spans="2:24" ht="18.75" customHeight="1" x14ac:dyDescent="0.2">
      <c r="B72" s="131"/>
      <c r="C72" s="132"/>
      <c r="D72" s="132"/>
      <c r="E72" s="132"/>
      <c r="F72" s="132"/>
      <c r="G72" s="132"/>
      <c r="H72" s="132"/>
      <c r="I72" s="132"/>
      <c r="J72" s="132"/>
      <c r="K72" s="132"/>
      <c r="L72" s="132"/>
      <c r="M72" s="132"/>
      <c r="N72" s="132"/>
      <c r="O72" s="132"/>
      <c r="P72" s="132"/>
      <c r="Q72" s="132"/>
      <c r="R72" s="132"/>
      <c r="S72" s="132"/>
      <c r="T72" s="132"/>
      <c r="U72" s="133"/>
      <c r="V72" s="2"/>
    </row>
    <row r="73" spans="2:24" ht="49.5" customHeight="1" x14ac:dyDescent="0.2">
      <c r="B73" s="134"/>
      <c r="C73" s="135"/>
      <c r="D73" s="135"/>
      <c r="E73" s="135"/>
      <c r="F73" s="135"/>
      <c r="G73" s="135"/>
      <c r="H73" s="135"/>
      <c r="I73" s="135"/>
      <c r="J73" s="135"/>
      <c r="K73" s="135"/>
      <c r="L73" s="135"/>
      <c r="M73" s="135"/>
      <c r="N73" s="135"/>
      <c r="O73" s="135"/>
      <c r="P73" s="135"/>
      <c r="Q73" s="135"/>
      <c r="R73" s="135"/>
      <c r="S73" s="135"/>
      <c r="T73" s="135"/>
      <c r="U73" s="136"/>
      <c r="V73" s="2"/>
    </row>
    <row r="74" spans="2:24" ht="19.5" customHeight="1" x14ac:dyDescent="0.2">
      <c r="B74" s="101"/>
      <c r="C74" s="101"/>
      <c r="D74" s="101"/>
      <c r="E74" s="101"/>
      <c r="F74" s="101"/>
      <c r="G74" s="101"/>
      <c r="H74" s="101"/>
      <c r="I74" s="101"/>
      <c r="J74" s="101"/>
      <c r="K74" s="101"/>
      <c r="L74" s="101"/>
      <c r="M74" s="101"/>
      <c r="N74" s="101"/>
      <c r="O74" s="101"/>
      <c r="P74" s="101"/>
      <c r="Q74" s="101"/>
      <c r="R74" s="101"/>
      <c r="S74" s="101"/>
      <c r="T74" s="101"/>
      <c r="U74" s="101"/>
      <c r="V74" s="2"/>
    </row>
    <row r="75" spans="2:24" ht="18" x14ac:dyDescent="0.2">
      <c r="L75" s="1"/>
    </row>
    <row r="76" spans="2:24" ht="19.5" customHeight="1" x14ac:dyDescent="0.2"/>
    <row r="77" spans="2:24" ht="0" hidden="1"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spans="1:1" ht="0" hidden="1" customHeight="1" x14ac:dyDescent="0.2"/>
    <row r="162" spans="1:1" ht="0" hidden="1" customHeight="1" x14ac:dyDescent="0.2"/>
    <row r="163" spans="1:1" ht="0" hidden="1" customHeight="1" x14ac:dyDescent="0.2"/>
    <row r="164" spans="1:1" ht="0" hidden="1" customHeight="1" x14ac:dyDescent="0.2"/>
    <row r="165" spans="1:1" ht="0" hidden="1" customHeight="1" x14ac:dyDescent="0.2"/>
    <row r="166" spans="1:1" ht="0" hidden="1" customHeight="1" x14ac:dyDescent="0.2"/>
    <row r="167" spans="1:1" ht="0" hidden="1" customHeight="1" x14ac:dyDescent="0.2"/>
    <row r="168" spans="1:1" ht="0" hidden="1" customHeight="1" x14ac:dyDescent="0.2"/>
    <row r="169" spans="1:1" ht="0" hidden="1" customHeight="1" x14ac:dyDescent="0.2"/>
    <row r="170" spans="1:1" ht="0" hidden="1" customHeight="1" x14ac:dyDescent="0.2"/>
    <row r="171" spans="1:1" ht="0" hidden="1" customHeight="1" x14ac:dyDescent="0.2"/>
    <row r="172" spans="1:1" ht="0" hidden="1" customHeight="1" x14ac:dyDescent="0.2"/>
    <row r="173" spans="1:1" ht="0" hidden="1" customHeight="1" x14ac:dyDescent="0.2"/>
    <row r="174" spans="1:1" ht="0" hidden="1" customHeight="1" x14ac:dyDescent="0.2"/>
    <row r="175" spans="1:1" ht="0" hidden="1" customHeight="1" x14ac:dyDescent="0.2"/>
    <row r="176" spans="1:1" ht="0" hidden="1" customHeight="1" x14ac:dyDescent="0.2">
      <c r="A176" s="103" t="e">
        <v>#N/A</v>
      </c>
    </row>
    <row r="177" spans="1:1" ht="0" hidden="1" customHeight="1" x14ac:dyDescent="0.2"/>
    <row r="178" spans="1:1" ht="0" hidden="1" customHeight="1" x14ac:dyDescent="0.2">
      <c r="A178" s="1" t="e">
        <v>#N/A</v>
      </c>
    </row>
    <row r="179" spans="1:1" ht="0" hidden="1" customHeight="1" x14ac:dyDescent="0.2"/>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c r="A191" s="1">
        <v>0</v>
      </c>
    </row>
    <row r="192" spans="1:1"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c r="E236" s="1" t="s">
        <v>7</v>
      </c>
    </row>
    <row r="237" spans="5:5" ht="0" hidden="1" customHeight="1" x14ac:dyDescent="0.2">
      <c r="E237" s="1" t="s">
        <v>7</v>
      </c>
    </row>
    <row r="238" spans="5:5" ht="0" hidden="1" customHeight="1" x14ac:dyDescent="0.2"/>
    <row r="239" spans="5:5" ht="0" hidden="1" customHeight="1" x14ac:dyDescent="0.2"/>
    <row r="240" spans="5:5" ht="0" hidden="1" customHeight="1" x14ac:dyDescent="0.2"/>
    <row r="241" spans="9:16" ht="0" hidden="1" customHeight="1" x14ac:dyDescent="0.2">
      <c r="I241" s="1">
        <v>4404999.7</v>
      </c>
      <c r="L241" s="1"/>
      <c r="P241" s="104">
        <v>4404999.7</v>
      </c>
    </row>
    <row r="242" spans="9:16" ht="0" hidden="1" customHeight="1" x14ac:dyDescent="0.2">
      <c r="I242" s="1">
        <v>3849999.7</v>
      </c>
      <c r="L242" s="1"/>
      <c r="P242" s="105">
        <v>3849999.7</v>
      </c>
    </row>
    <row r="243" spans="9:16" ht="0" hidden="1" customHeight="1" x14ac:dyDescent="0.2">
      <c r="I243" s="1">
        <v>2849999.9</v>
      </c>
      <c r="L243" s="1"/>
      <c r="P243" s="104">
        <v>2849999.9</v>
      </c>
    </row>
    <row r="244" spans="9:16" ht="0" hidden="1" customHeight="1" x14ac:dyDescent="0.2">
      <c r="I244" s="1">
        <v>1499999.9</v>
      </c>
      <c r="L244" s="1"/>
      <c r="P244" s="105">
        <v>1499999.9</v>
      </c>
    </row>
    <row r="245" spans="9:16" ht="0" hidden="1" customHeight="1" x14ac:dyDescent="0.2">
      <c r="I245" s="1">
        <v>3993634.1901624901</v>
      </c>
      <c r="L245" s="1"/>
      <c r="P245" s="104">
        <v>3993634.1901624901</v>
      </c>
    </row>
    <row r="246" spans="9:16" ht="0" hidden="1" customHeight="1" x14ac:dyDescent="0.2">
      <c r="I246" s="1">
        <v>33486459.399999999</v>
      </c>
      <c r="L246" s="1"/>
      <c r="P246" s="105">
        <v>33486459.399999999</v>
      </c>
    </row>
    <row r="247" spans="9:16" ht="0" hidden="1" customHeight="1" x14ac:dyDescent="0.2">
      <c r="I247" s="1">
        <v>25779227.5</v>
      </c>
      <c r="L247" s="1"/>
      <c r="P247" s="104">
        <v>25779227.5</v>
      </c>
    </row>
    <row r="248" spans="9:16" ht="0" hidden="1" customHeight="1" x14ac:dyDescent="0.2">
      <c r="I248" s="1">
        <v>19952831.899999999</v>
      </c>
      <c r="L248" s="1"/>
      <c r="P248" s="105">
        <v>19952831.899999999</v>
      </c>
    </row>
    <row r="249" spans="9:16" ht="0" hidden="1" customHeight="1" x14ac:dyDescent="0.2">
      <c r="I249" s="1">
        <v>28778993.899999999</v>
      </c>
      <c r="L249" s="1"/>
      <c r="P249" s="104">
        <v>28778993.899999999</v>
      </c>
    </row>
    <row r="250" spans="9:16" ht="0" hidden="1" customHeight="1" x14ac:dyDescent="0.2">
      <c r="I250" s="1">
        <v>9346857.9000000004</v>
      </c>
      <c r="L250" s="1"/>
      <c r="P250" s="105">
        <v>9346857.9000000004</v>
      </c>
    </row>
    <row r="251" spans="9:16" ht="0" hidden="1" customHeight="1" x14ac:dyDescent="0.2">
      <c r="I251" s="1">
        <v>31116142.199999999</v>
      </c>
      <c r="L251" s="1"/>
      <c r="P251" s="104">
        <v>31116142.199999999</v>
      </c>
    </row>
    <row r="252" spans="9:16" ht="0" hidden="1" customHeight="1" x14ac:dyDescent="0.2">
      <c r="I252" s="1">
        <v>19279119.899999999</v>
      </c>
      <c r="L252" s="1"/>
      <c r="P252" s="105">
        <v>19279119.899999999</v>
      </c>
    </row>
    <row r="253" spans="9:16" ht="0" hidden="1" customHeight="1" x14ac:dyDescent="0.2">
      <c r="I253" s="1">
        <v>20041003.699999999</v>
      </c>
      <c r="L253" s="1"/>
      <c r="P253" s="104">
        <v>20041003.699999999</v>
      </c>
    </row>
    <row r="254" spans="9:16" ht="0" hidden="1" customHeight="1" x14ac:dyDescent="0.2">
      <c r="I254" s="1">
        <v>15852849.5</v>
      </c>
      <c r="L254" s="1"/>
      <c r="P254" s="105">
        <v>15852849.5</v>
      </c>
    </row>
    <row r="255" spans="9:16" ht="0" hidden="1" customHeight="1" x14ac:dyDescent="0.2">
      <c r="L255" s="1"/>
      <c r="P255" s="105">
        <v>13634743.710934501</v>
      </c>
    </row>
    <row r="256" spans="9:16" ht="0" hidden="1" customHeight="1" x14ac:dyDescent="0.2">
      <c r="L256" s="1"/>
      <c r="P256" s="104">
        <v>28722926.36108252</v>
      </c>
    </row>
    <row r="257" spans="9:16" ht="0" hidden="1" customHeight="1" x14ac:dyDescent="0.2">
      <c r="L257" s="1"/>
      <c r="P257" s="105">
        <v>10821057.201114999</v>
      </c>
    </row>
    <row r="258" spans="9:16" ht="0" hidden="1" customHeight="1" x14ac:dyDescent="0.2">
      <c r="L258" s="1"/>
      <c r="P258" s="104">
        <v>18130534.675384603</v>
      </c>
    </row>
    <row r="259" spans="9:16" ht="0" hidden="1" customHeight="1" x14ac:dyDescent="0.2">
      <c r="L259" s="1"/>
      <c r="P259" s="105">
        <v>1133099.3419571</v>
      </c>
    </row>
    <row r="260" spans="9:16" ht="0" hidden="1" customHeight="1" x14ac:dyDescent="0.2">
      <c r="L260" s="1"/>
      <c r="P260" s="104">
        <v>11583052.339476099</v>
      </c>
    </row>
    <row r="261" spans="9:16" ht="0" hidden="1" customHeight="1" x14ac:dyDescent="0.2">
      <c r="I261" s="1">
        <v>13634743.710934501</v>
      </c>
      <c r="L261" s="1"/>
      <c r="P261" s="105">
        <v>15982374.067907801</v>
      </c>
    </row>
    <row r="262" spans="9:16" ht="0" hidden="1" customHeight="1" x14ac:dyDescent="0.2">
      <c r="I262" s="1">
        <v>28722926.36108252</v>
      </c>
      <c r="L262" s="1"/>
      <c r="P262" s="104">
        <v>7621421.5479605002</v>
      </c>
    </row>
    <row r="263" spans="9:16" ht="0" hidden="1" customHeight="1" x14ac:dyDescent="0.2">
      <c r="I263" s="1">
        <v>10821057.201114999</v>
      </c>
      <c r="P263" s="105">
        <v>3978996.9184399</v>
      </c>
    </row>
    <row r="264" spans="9:16" ht="0" hidden="1" customHeight="1" x14ac:dyDescent="0.2">
      <c r="I264" s="1">
        <v>18130534.675384603</v>
      </c>
    </row>
    <row r="265" spans="9:16" ht="0" hidden="1" customHeight="1" x14ac:dyDescent="0.2">
      <c r="I265" s="1">
        <v>1133099.3419571</v>
      </c>
    </row>
    <row r="266" spans="9:16" ht="0" hidden="1" customHeight="1" x14ac:dyDescent="0.2">
      <c r="I266" s="1">
        <v>11583052.339476099</v>
      </c>
    </row>
    <row r="267" spans="9:16" ht="0" hidden="1" customHeight="1" x14ac:dyDescent="0.2">
      <c r="I267" s="1">
        <v>15982374.067907801</v>
      </c>
    </row>
    <row r="268" spans="9:16" ht="0" hidden="1" customHeight="1" x14ac:dyDescent="0.2">
      <c r="I268" s="1">
        <v>7621421.5479605002</v>
      </c>
    </row>
    <row r="269" spans="9:16" ht="0" hidden="1" customHeight="1" x14ac:dyDescent="0.2">
      <c r="I269" s="1">
        <v>3978996.9184399</v>
      </c>
    </row>
  </sheetData>
  <sheetProtection algorithmName="SHA-512" hashValue="jefY9gPZ8exmTP17LWQn7JpEz94RWt1mi3xCg+s+6bAJ6Ahd7q8f8fqAtsmQeQvnsvMhch4TOngwn1m4sg1AWQ==" saltValue="EGDpKSTkyHs2x454ufAMtg==" spinCount="100000" sheet="1"/>
  <mergeCells count="22">
    <mergeCell ref="J36:K36"/>
    <mergeCell ref="B59:D59"/>
    <mergeCell ref="B60:D60"/>
    <mergeCell ref="B62:D62"/>
    <mergeCell ref="B63:D63"/>
    <mergeCell ref="B69:U73"/>
    <mergeCell ref="D32:I32"/>
    <mergeCell ref="D33:I33"/>
    <mergeCell ref="D34:I34"/>
    <mergeCell ref="B36:C36"/>
    <mergeCell ref="D36:E36"/>
    <mergeCell ref="F36:G36"/>
    <mergeCell ref="Q7:U7"/>
    <mergeCell ref="B8:C34"/>
    <mergeCell ref="D8:E11"/>
    <mergeCell ref="D12:I12"/>
    <mergeCell ref="D13:E20"/>
    <mergeCell ref="Q17:R17"/>
    <mergeCell ref="Q18:R18"/>
    <mergeCell ref="D22:I22"/>
    <mergeCell ref="D23:E31"/>
    <mergeCell ref="Q23:U23"/>
  </mergeCells>
  <printOptions horizontalCentered="1" verticalCentered="1"/>
  <pageMargins left="0" right="0" top="0.19685039370078741" bottom="0.19685039370078741" header="0" footer="0"/>
  <pageSetup scale="2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2020-08-04T23:31:55Z</dcterms:modified>
</cp:coreProperties>
</file>